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50" windowHeight="6915" tabRatio="717" activeTab="0"/>
  </bookViews>
  <sheets>
    <sheet name="мат база" sheetId="1" r:id="rId1"/>
    <sheet name="матем проф" sheetId="2" r:id="rId2"/>
    <sheet name="русск.яз" sheetId="3" r:id="rId3"/>
    <sheet name="химия" sheetId="4" r:id="rId4"/>
    <sheet name="физика" sheetId="5" r:id="rId5"/>
    <sheet name="информат" sheetId="6" r:id="rId6"/>
    <sheet name="англ.яз" sheetId="7" r:id="rId7"/>
    <sheet name="литерат" sheetId="8" r:id="rId8"/>
    <sheet name="общество" sheetId="9" r:id="rId9"/>
    <sheet name="история" sheetId="10" r:id="rId10"/>
    <sheet name="географ" sheetId="11" r:id="rId11"/>
    <sheet name="биолог" sheetId="12" r:id="rId12"/>
    <sheet name="неуд" sheetId="13" r:id="rId13"/>
    <sheet name="3 и более предм" sheetId="14" r:id="rId14"/>
    <sheet name="&quot;2&quot;" sheetId="15" r:id="rId15"/>
    <sheet name="73 и выше" sheetId="16" r:id="rId16"/>
  </sheets>
  <externalReferences>
    <externalReference r:id="rId19"/>
    <externalReference r:id="rId20"/>
  </externalReferences>
  <definedNames>
    <definedName name="_xlnm._FilterDatabase" localSheetId="6" hidden="1">'англ.яз'!$A$13:$B$21</definedName>
    <definedName name="_xlnm._FilterDatabase" localSheetId="11" hidden="1">'биолог'!$R$2:$R$21</definedName>
    <definedName name="_xlnm._FilterDatabase" localSheetId="5" hidden="1">'информат'!$P$2:$P$20</definedName>
    <definedName name="_xlnm._FilterDatabase" localSheetId="9" hidden="1">'история'!$P$2:$P$14</definedName>
    <definedName name="_xlnm._FilterDatabase" localSheetId="0" hidden="1">'мат база'!$N$4:$N$28</definedName>
    <definedName name="_xlnm._FilterDatabase" localSheetId="1" hidden="1">'матем проф'!$N$2:$N$28</definedName>
    <definedName name="_xlnm._FilterDatabase" localSheetId="8" hidden="1">'общество'!$R$2:$R$28</definedName>
    <definedName name="_xlnm._FilterDatabase" localSheetId="2" hidden="1">'русск.яз'!$P$2:$P$28</definedName>
    <definedName name="_xlnm._FilterDatabase" localSheetId="4" hidden="1">'физика'!$Q$2:$Q$24</definedName>
    <definedName name="_xlnm._FilterDatabase" localSheetId="3" hidden="1">'химия'!$P$2:$P$14</definedName>
    <definedName name="S1_FileName" hidden="1">'[1]XLR_NoRangeSheet'!$G$6</definedName>
    <definedName name="S1_FName1" hidden="1">'[2]XLR_NoRangeSheet'!$I$6</definedName>
    <definedName name="S1_FName13" hidden="1">'[2]XLR_NoRangeSheet'!$U$6</definedName>
    <definedName name="S1_FName14" hidden="1">'[2]XLR_NoRangeSheet'!$V$6</definedName>
    <definedName name="S1_FName15" hidden="1">'[2]XLR_NoRangeSheet'!$W$6</definedName>
    <definedName name="S1_FName2" hidden="1">'[2]XLR_NoRangeSheet'!$J$6</definedName>
    <definedName name="S1_FName3" hidden="1">'[2]XLR_NoRangeSheet'!$K$6</definedName>
    <definedName name="S1_FName4" hidden="1">'[2]XLR_NoRangeSheet'!$L$6</definedName>
    <definedName name="S1_FName5" hidden="1">'[2]XLR_NoRangeSheet'!$M$6</definedName>
    <definedName name="S1_FName6" hidden="1">'[2]XLR_NoRangeSheet'!$N$6</definedName>
    <definedName name="S1_InstType" hidden="1">'[2]XLR_NoRangeSheet'!$D$6</definedName>
    <definedName name="S1_MinBall" hidden="1">'[2]XLR_NoRangeSheet'!$H$6</definedName>
    <definedName name="S1_SchoolCode" hidden="1">'[2]XLR_NoRangeSheet'!$E$6</definedName>
    <definedName name="S1_SubjectCode" hidden="1">'[2]XLR_NoRangeSheet'!$F$6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<sst xmlns="http://schemas.openxmlformats.org/spreadsheetml/2006/main" count="1620" uniqueCount="444">
  <si>
    <t>Ангарская</t>
  </si>
  <si>
    <t>Артюгинская</t>
  </si>
  <si>
    <t>Белякинская</t>
  </si>
  <si>
    <t>БСОШ № 1</t>
  </si>
  <si>
    <t>БСОШ № 4</t>
  </si>
  <si>
    <t>Гремучинская</t>
  </si>
  <si>
    <t>Говорковская</t>
  </si>
  <si>
    <t>Красногорьевская</t>
  </si>
  <si>
    <t>Новохайская</t>
  </si>
  <si>
    <t>Невонская</t>
  </si>
  <si>
    <t>Осиновская</t>
  </si>
  <si>
    <t>Октябрьская</t>
  </si>
  <si>
    <t>Пинчугская</t>
  </si>
  <si>
    <t>Такучетская</t>
  </si>
  <si>
    <t>Шиверская</t>
  </si>
  <si>
    <t>Чуноярская</t>
  </si>
  <si>
    <t>Хребтовская</t>
  </si>
  <si>
    <t>Таежнинская № 20</t>
  </si>
  <si>
    <t>МАТЕМАТИКА</t>
  </si>
  <si>
    <t>РУССКИЙ ЯЗЫК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</si>
  <si>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</si>
  <si>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</si>
  <si>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</si>
  <si>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</si>
  <si>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</si>
  <si>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</si>
  <si>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</si>
  <si>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АНГЛИЙСКИЙ ЯЗЫК</t>
  </si>
  <si>
    <t>ИНФОРМАТИКА</t>
  </si>
  <si>
    <t>Нижнетерянская</t>
  </si>
  <si>
    <t>БСОШ № 2</t>
  </si>
  <si>
    <t>БСОШ №2</t>
  </si>
  <si>
    <t>ТСОШ № 20</t>
  </si>
  <si>
    <t>БСОШ № 3</t>
  </si>
  <si>
    <t>Таежнинская № 7</t>
  </si>
  <si>
    <t>Манзенская</t>
  </si>
  <si>
    <t>ТСОШ № 7</t>
  </si>
  <si>
    <t>ОУ</t>
  </si>
  <si>
    <t>№п/п</t>
  </si>
  <si>
    <t>Таежнинская №7</t>
  </si>
  <si>
    <t>всего</t>
  </si>
  <si>
    <t>3 и более предм</t>
  </si>
  <si>
    <t>%</t>
  </si>
  <si>
    <t>РАЙОН 2012</t>
  </si>
  <si>
    <t>район 2012</t>
  </si>
  <si>
    <t>предмет</t>
  </si>
  <si>
    <t>% край</t>
  </si>
  <si>
    <t>% район</t>
  </si>
  <si>
    <t>информатика</t>
  </si>
  <si>
    <t>история</t>
  </si>
  <si>
    <t>биология</t>
  </si>
  <si>
    <t>русский язык</t>
  </si>
  <si>
    <t>английский яз</t>
  </si>
  <si>
    <t>химия</t>
  </si>
  <si>
    <t>математика</t>
  </si>
  <si>
    <t>обществозн</t>
  </si>
  <si>
    <t>физика</t>
  </si>
  <si>
    <t>географ</t>
  </si>
  <si>
    <t>литерат</t>
  </si>
  <si>
    <t>неудовлетворит результат</t>
  </si>
  <si>
    <t>% россия</t>
  </si>
  <si>
    <t>БОСОШ</t>
  </si>
  <si>
    <t>край 2013</t>
  </si>
  <si>
    <t>Россия 2013</t>
  </si>
  <si>
    <t xml:space="preserve">ТСОШ № 7 </t>
  </si>
  <si>
    <t>район 2013</t>
  </si>
  <si>
    <t>РАЙОН 2013</t>
  </si>
  <si>
    <t>кол-во</t>
  </si>
  <si>
    <t>"2"</t>
  </si>
  <si>
    <t>% "2"</t>
  </si>
  <si>
    <t>БСШ № 1</t>
  </si>
  <si>
    <t>отказ</t>
  </si>
  <si>
    <t>%отказ</t>
  </si>
  <si>
    <t xml:space="preserve">отказ </t>
  </si>
  <si>
    <t>% отказ</t>
  </si>
  <si>
    <t>БСШ № 3</t>
  </si>
  <si>
    <t>2012 год</t>
  </si>
  <si>
    <t>2013 год</t>
  </si>
  <si>
    <t xml:space="preserve"> "2"</t>
  </si>
  <si>
    <t>русский язык (УКП)</t>
  </si>
  <si>
    <t>математика (УКП)</t>
  </si>
  <si>
    <t>русский язык (общее)</t>
  </si>
  <si>
    <t>математика (общее)</t>
  </si>
  <si>
    <t>ТСШ № 7</t>
  </si>
  <si>
    <t>отказы от ЕГЭ</t>
  </si>
  <si>
    <t>ИКТ</t>
  </si>
  <si>
    <t>общ-во</t>
  </si>
  <si>
    <t>БСШ № 4</t>
  </si>
  <si>
    <t>ТСШ № 20</t>
  </si>
  <si>
    <t>итого</t>
  </si>
  <si>
    <t>2014 г.</t>
  </si>
  <si>
    <t>ср</t>
  </si>
  <si>
    <t>район 2014</t>
  </si>
  <si>
    <t>район 13/14</t>
  </si>
  <si>
    <t>%"2"</t>
  </si>
  <si>
    <t>БСШ №2</t>
  </si>
  <si>
    <t>кол</t>
  </si>
  <si>
    <t>2013-2014  дневные школы</t>
  </si>
  <si>
    <t>2014 год</t>
  </si>
  <si>
    <t>Артюгино</t>
  </si>
  <si>
    <t>Октябрьская УКП</t>
  </si>
  <si>
    <t>химия УКП</t>
  </si>
  <si>
    <t>обществозн (УКП)</t>
  </si>
  <si>
    <t>ЕГЭ</t>
  </si>
  <si>
    <t>неуд кол-во</t>
  </si>
  <si>
    <t>район</t>
  </si>
  <si>
    <t>край 2014</t>
  </si>
  <si>
    <t>КРАЙ 2014</t>
  </si>
  <si>
    <t>химия общее</t>
  </si>
  <si>
    <t>обществозн (общее)</t>
  </si>
  <si>
    <t>край 14/15</t>
  </si>
  <si>
    <t>73-100</t>
  </si>
  <si>
    <t>%высок</t>
  </si>
  <si>
    <t xml:space="preserve">РАЙОН </t>
  </si>
  <si>
    <t xml:space="preserve">КРАЙ </t>
  </si>
  <si>
    <t>край</t>
  </si>
  <si>
    <t>район 2015</t>
  </si>
  <si>
    <t>БСШ № 2</t>
  </si>
  <si>
    <t>РАЙОН 2015</t>
  </si>
  <si>
    <t>РАЙОН 2014</t>
  </si>
  <si>
    <t>ТСШ №20</t>
  </si>
  <si>
    <t>базовая</t>
  </si>
  <si>
    <t>РАЙОН</t>
  </si>
  <si>
    <t>ср б</t>
  </si>
  <si>
    <t xml:space="preserve">Край </t>
  </si>
  <si>
    <t>2015 год</t>
  </si>
  <si>
    <t>2014-2015 дневные школы</t>
  </si>
  <si>
    <t xml:space="preserve">БСОШ № 1 </t>
  </si>
  <si>
    <t>"5"</t>
  </si>
  <si>
    <t>"4"</t>
  </si>
  <si>
    <t>"3"</t>
  </si>
  <si>
    <t>% кач-ва</t>
  </si>
  <si>
    <t>ср балл</t>
  </si>
  <si>
    <t>2015 г.</t>
  </si>
  <si>
    <t>английский язык</t>
  </si>
  <si>
    <t>без БОСОШ</t>
  </si>
  <si>
    <t xml:space="preserve">Октябрьская </t>
  </si>
  <si>
    <t>ср оценка</t>
  </si>
  <si>
    <t>край 2015</t>
  </si>
  <si>
    <t>район с вечер</t>
  </si>
  <si>
    <t>район дневные</t>
  </si>
  <si>
    <t>ср бал</t>
  </si>
  <si>
    <t>информация до пересдачи</t>
  </si>
  <si>
    <t>Говорковская УКП</t>
  </si>
  <si>
    <t>ТСШ № 7 УКП</t>
  </si>
  <si>
    <t>район(вечерняя)</t>
  </si>
  <si>
    <t>информация после пересдачи</t>
  </si>
  <si>
    <t>2012-2013дневные школы</t>
  </si>
  <si>
    <t>2015-2016 дневные школы</t>
  </si>
  <si>
    <t>2016 год</t>
  </si>
  <si>
    <t>математ баз дневн</t>
  </si>
  <si>
    <t>математ баз веч</t>
  </si>
  <si>
    <t>матем баз (общее)</t>
  </si>
  <si>
    <t>математ проф дневн</t>
  </si>
  <si>
    <t>математ проф веч</t>
  </si>
  <si>
    <t>математ проф общее</t>
  </si>
  <si>
    <t>район 2016</t>
  </si>
  <si>
    <t>РАЙОН 2016</t>
  </si>
  <si>
    <t xml:space="preserve">ср </t>
  </si>
  <si>
    <t>2016 г.</t>
  </si>
  <si>
    <t>мин-27</t>
  </si>
  <si>
    <t>Хребтовская УКП</t>
  </si>
  <si>
    <t>Чуноярская УКП</t>
  </si>
  <si>
    <t>Говоркоская УКП</t>
  </si>
  <si>
    <t xml:space="preserve">район дневные </t>
  </si>
  <si>
    <t>район весь</t>
  </si>
  <si>
    <t>район вечерняя</t>
  </si>
  <si>
    <t>кол-во сдав</t>
  </si>
  <si>
    <t>% выбора</t>
  </si>
  <si>
    <t>район дневная</t>
  </si>
  <si>
    <t>% сдав</t>
  </si>
  <si>
    <t>район общ</t>
  </si>
  <si>
    <t>РАЙОН общий</t>
  </si>
  <si>
    <t>Русский язык</t>
  </si>
  <si>
    <t>МКОУ Артюгинская школа</t>
  </si>
  <si>
    <t>Краянова</t>
  </si>
  <si>
    <t>Татьяна</t>
  </si>
  <si>
    <t>Алексеевна</t>
  </si>
  <si>
    <t>русский язык, литература</t>
  </si>
  <si>
    <t>русский</t>
  </si>
  <si>
    <t>МКОУ БСШ № 3</t>
  </si>
  <si>
    <t>Шубникова</t>
  </si>
  <si>
    <t>Валерия</t>
  </si>
  <si>
    <t>Валерьевна</t>
  </si>
  <si>
    <t>обществознание,проект социальный "территория 2020"</t>
  </si>
  <si>
    <t>МКОУ Манзенская школа</t>
  </si>
  <si>
    <t>Шуваева</t>
  </si>
  <si>
    <t>Анастасия</t>
  </si>
  <si>
    <t>Игоревна</t>
  </si>
  <si>
    <t>нет</t>
  </si>
  <si>
    <t>МКОУ Невонская школа</t>
  </si>
  <si>
    <t xml:space="preserve">Солопова </t>
  </si>
  <si>
    <t xml:space="preserve">Анна </t>
  </si>
  <si>
    <t>Юрьевна</t>
  </si>
  <si>
    <t>право, русский язык</t>
  </si>
  <si>
    <t xml:space="preserve">Соболева </t>
  </si>
  <si>
    <t xml:space="preserve">Мария </t>
  </si>
  <si>
    <t>Сергеевна</t>
  </si>
  <si>
    <t>экономика</t>
  </si>
  <si>
    <t xml:space="preserve">Игнатова </t>
  </si>
  <si>
    <t xml:space="preserve">Карина </t>
  </si>
  <si>
    <t>Олеговна</t>
  </si>
  <si>
    <t>литература,экология</t>
  </si>
  <si>
    <t>МКОУ Новохайская школа</t>
  </si>
  <si>
    <t>Скоропадик</t>
  </si>
  <si>
    <t>Ольга</t>
  </si>
  <si>
    <t>Александровна</t>
  </si>
  <si>
    <t>МКОУ Хребтовская</t>
  </si>
  <si>
    <t>Синьковская</t>
  </si>
  <si>
    <t>Екатерина</t>
  </si>
  <si>
    <t>обществознание</t>
  </si>
  <si>
    <t xml:space="preserve">Исаев </t>
  </si>
  <si>
    <t xml:space="preserve">Александр </t>
  </si>
  <si>
    <t>Васильевич</t>
  </si>
  <si>
    <t>география</t>
  </si>
  <si>
    <t xml:space="preserve">Русский язык </t>
  </si>
  <si>
    <t>МКОУ "Гремучинская школа №19"</t>
  </si>
  <si>
    <t>Брюханова</t>
  </si>
  <si>
    <t>Витальевна</t>
  </si>
  <si>
    <t>Варнина</t>
  </si>
  <si>
    <t>Ивановна</t>
  </si>
  <si>
    <t xml:space="preserve">Зотова </t>
  </si>
  <si>
    <t>Мария</t>
  </si>
  <si>
    <t>Королева</t>
  </si>
  <si>
    <t>Владимировна</t>
  </si>
  <si>
    <t>Михайлова</t>
  </si>
  <si>
    <t>Арина</t>
  </si>
  <si>
    <t>Викторовна</t>
  </si>
  <si>
    <t xml:space="preserve">Некрасова </t>
  </si>
  <si>
    <t>Алёна</t>
  </si>
  <si>
    <t>Владиславовна</t>
  </si>
  <si>
    <t>Скурихина</t>
  </si>
  <si>
    <t>Юлия</t>
  </si>
  <si>
    <t>Николаевна</t>
  </si>
  <si>
    <t>МКОУ Ангарская школа</t>
  </si>
  <si>
    <t>Свищева</t>
  </si>
  <si>
    <t>Василенко</t>
  </si>
  <si>
    <t>Вадим</t>
  </si>
  <si>
    <t>Владимирович</t>
  </si>
  <si>
    <t>МКОУ Красногорьевская школа</t>
  </si>
  <si>
    <t>Борода</t>
  </si>
  <si>
    <t>Кирилл</t>
  </si>
  <si>
    <t>Евгеньевич</t>
  </si>
  <si>
    <t>Лаликина</t>
  </si>
  <si>
    <t>Владимирова</t>
  </si>
  <si>
    <t xml:space="preserve">Галина </t>
  </si>
  <si>
    <t>обществознание, экология</t>
  </si>
  <si>
    <t>МКОУ Октябрьская СШ № 9</t>
  </si>
  <si>
    <t>Песчасова</t>
  </si>
  <si>
    <t xml:space="preserve">Архипова </t>
  </si>
  <si>
    <t>Алесеевна</t>
  </si>
  <si>
    <t xml:space="preserve">Логинов </t>
  </si>
  <si>
    <t>Вячеслав</t>
  </si>
  <si>
    <t>Эдуардович</t>
  </si>
  <si>
    <t>по литературе</t>
  </si>
  <si>
    <t>Пинчугская школа</t>
  </si>
  <si>
    <t xml:space="preserve">Атяскин </t>
  </si>
  <si>
    <t>Дмитрий</t>
  </si>
  <si>
    <t>Юрьевич</t>
  </si>
  <si>
    <t>Быкова</t>
  </si>
  <si>
    <t>Александра</t>
  </si>
  <si>
    <t>литература, обществознание</t>
  </si>
  <si>
    <t>Веселова</t>
  </si>
  <si>
    <t>Маргарита</t>
  </si>
  <si>
    <t>биология,химия</t>
  </si>
  <si>
    <t xml:space="preserve">Григелите </t>
  </si>
  <si>
    <t>Виолета</t>
  </si>
  <si>
    <t>Ковальчук</t>
  </si>
  <si>
    <t>Леонтий</t>
  </si>
  <si>
    <t>Анатольевич</t>
  </si>
  <si>
    <t>Владимир</t>
  </si>
  <si>
    <t>математика, физика</t>
  </si>
  <si>
    <t>Логинова</t>
  </si>
  <si>
    <t>Мозолевский</t>
  </si>
  <si>
    <t>Евгений</t>
  </si>
  <si>
    <t>Петрович</t>
  </si>
  <si>
    <t>Плотникова</t>
  </si>
  <si>
    <t>Яна</t>
  </si>
  <si>
    <t xml:space="preserve">Щёголева </t>
  </si>
  <si>
    <t>Елена</t>
  </si>
  <si>
    <t>МКОУ Такучетская школа</t>
  </si>
  <si>
    <t>Ляпина</t>
  </si>
  <si>
    <t>Галина</t>
  </si>
  <si>
    <t>МКОУ Таежнинская школа № 7</t>
  </si>
  <si>
    <t>Васильева</t>
  </si>
  <si>
    <t>не участвовала</t>
  </si>
  <si>
    <t>Гоголев</t>
  </si>
  <si>
    <t>Никита</t>
  </si>
  <si>
    <t>Кириллович</t>
  </si>
  <si>
    <t>не участвовал</t>
  </si>
  <si>
    <t>Миронова</t>
  </si>
  <si>
    <t>Злата</t>
  </si>
  <si>
    <t xml:space="preserve">Воронцова </t>
  </si>
  <si>
    <t xml:space="preserve">Татьяна </t>
  </si>
  <si>
    <t>Евгеньевна</t>
  </si>
  <si>
    <t xml:space="preserve">Ронжина </t>
  </si>
  <si>
    <t xml:space="preserve">Екатерина </t>
  </si>
  <si>
    <t>Дмитриевна</t>
  </si>
  <si>
    <t>Потапова</t>
  </si>
  <si>
    <t>Бушуева</t>
  </si>
  <si>
    <t>МКОУ "Чуноярская средняя школа № 13"</t>
  </si>
  <si>
    <t xml:space="preserve">Быков </t>
  </si>
  <si>
    <t>Виктор</t>
  </si>
  <si>
    <t>Данилович</t>
  </si>
  <si>
    <t xml:space="preserve">Лакусова </t>
  </si>
  <si>
    <t>Валентина</t>
  </si>
  <si>
    <t>Андреева</t>
  </si>
  <si>
    <t>Светлана</t>
  </si>
  <si>
    <t>Наталья</t>
  </si>
  <si>
    <t xml:space="preserve">Преснякова </t>
  </si>
  <si>
    <t>Олеся</t>
  </si>
  <si>
    <t>Петровна</t>
  </si>
  <si>
    <t>Ломилкин</t>
  </si>
  <si>
    <t>Денис</t>
  </si>
  <si>
    <t>Андреевич</t>
  </si>
  <si>
    <t>МКОУ "Шиверская школа"</t>
  </si>
  <si>
    <t>Миннеханова</t>
  </si>
  <si>
    <t>Елизавета</t>
  </si>
  <si>
    <t>Шамилевна</t>
  </si>
  <si>
    <t>Крысова</t>
  </si>
  <si>
    <t>Виктория</t>
  </si>
  <si>
    <t>Анатольевна</t>
  </si>
  <si>
    <t>МКОУ Нижнетерянская школа</t>
  </si>
  <si>
    <t xml:space="preserve">Фуртаева </t>
  </si>
  <si>
    <t>Ульяна</t>
  </si>
  <si>
    <t>Эдуардовна</t>
  </si>
  <si>
    <t>МБОУ Богучанская школа № 1 им. К.И.Безруких</t>
  </si>
  <si>
    <t>Сизых</t>
  </si>
  <si>
    <t>Александр</t>
  </si>
  <si>
    <t>Александрович</t>
  </si>
  <si>
    <t>англ.яз.                                                                   история</t>
  </si>
  <si>
    <t xml:space="preserve">Савченко </t>
  </si>
  <si>
    <t xml:space="preserve">Софья </t>
  </si>
  <si>
    <t>Сарпова</t>
  </si>
  <si>
    <t>Оксана</t>
  </si>
  <si>
    <t>Андреевна</t>
  </si>
  <si>
    <t>-</t>
  </si>
  <si>
    <t>Воробьева</t>
  </si>
  <si>
    <t>Баланева</t>
  </si>
  <si>
    <t xml:space="preserve">англ.яз.                                                                   </t>
  </si>
  <si>
    <t>Келлер</t>
  </si>
  <si>
    <t>Кристина</t>
  </si>
  <si>
    <t>Павловна</t>
  </si>
  <si>
    <t>Кичигин</t>
  </si>
  <si>
    <t>Иван</t>
  </si>
  <si>
    <t>Вячеславович</t>
  </si>
  <si>
    <t>англ. яз.</t>
  </si>
  <si>
    <t>Камских</t>
  </si>
  <si>
    <t>МКОУ БСШ № 4</t>
  </si>
  <si>
    <t>Ушаков</t>
  </si>
  <si>
    <t>Геннадий</t>
  </si>
  <si>
    <t>Комлев</t>
  </si>
  <si>
    <t>Игоревич</t>
  </si>
  <si>
    <t>Гацелюк</t>
  </si>
  <si>
    <t>Ирина</t>
  </si>
  <si>
    <t>10 кл. лит-ра (призер)          11 кл. лит-ра (призер)          11 кл. экология (призер)</t>
  </si>
  <si>
    <t>Ельтемерова</t>
  </si>
  <si>
    <t>10 кл. экология (призер)</t>
  </si>
  <si>
    <t>Журавлева</t>
  </si>
  <si>
    <t>Вячеславовна</t>
  </si>
  <si>
    <t>10 кл. физ-ра (победитель)  10 кл. биология (победитель) 11 кл. рус.язык (призер)       11 кл. биология (призер)</t>
  </si>
  <si>
    <t>Хорошкова</t>
  </si>
  <si>
    <t>11 кл. физ-ра (призер)</t>
  </si>
  <si>
    <t xml:space="preserve">Исаков </t>
  </si>
  <si>
    <t>Курвоналиевич</t>
  </si>
  <si>
    <t>10 кл. общество (призер)     11 кл. география (призер)    11 кл. общество (призер)</t>
  </si>
  <si>
    <t>МКОУ Таежнинская школа №20</t>
  </si>
  <si>
    <t>Павлюченко</t>
  </si>
  <si>
    <t>Петрова</t>
  </si>
  <si>
    <t>Русский язык, информатика</t>
  </si>
  <si>
    <t>Левенец</t>
  </si>
  <si>
    <t xml:space="preserve">Лысков </t>
  </si>
  <si>
    <t>Семён</t>
  </si>
  <si>
    <t>Голубкова</t>
  </si>
  <si>
    <t>Анна</t>
  </si>
  <si>
    <t>Русский язык, английский язык</t>
  </si>
  <si>
    <t>Излученко</t>
  </si>
  <si>
    <t>Математика</t>
  </si>
  <si>
    <t>Караев</t>
  </si>
  <si>
    <t>Андрей</t>
  </si>
  <si>
    <t>Алексеевич</t>
  </si>
  <si>
    <t>Золотов</t>
  </si>
  <si>
    <t>Викторович</t>
  </si>
  <si>
    <t>МКОУ БШ №2</t>
  </si>
  <si>
    <t>Савченко</t>
  </si>
  <si>
    <t>биология, химия</t>
  </si>
  <si>
    <t xml:space="preserve">Середкина </t>
  </si>
  <si>
    <t>Алина</t>
  </si>
  <si>
    <t>Савинкина</t>
  </si>
  <si>
    <t>Патутина</t>
  </si>
  <si>
    <t xml:space="preserve">Юлия </t>
  </si>
  <si>
    <t>Рыжова</t>
  </si>
  <si>
    <t>Радчук</t>
  </si>
  <si>
    <t>Романовна</t>
  </si>
  <si>
    <t>Шафир</t>
  </si>
  <si>
    <t>Яковлева</t>
  </si>
  <si>
    <t>Вероника</t>
  </si>
  <si>
    <t>Тарасенко</t>
  </si>
  <si>
    <t>Васильевна</t>
  </si>
  <si>
    <t>Тесля</t>
  </si>
  <si>
    <t>литература</t>
  </si>
  <si>
    <t>Буракова</t>
  </si>
  <si>
    <t>Геннадьевна</t>
  </si>
  <si>
    <t>экология, обществознание</t>
  </si>
  <si>
    <t>Брюханов</t>
  </si>
  <si>
    <t>Алексей</t>
  </si>
  <si>
    <t>физика, химия</t>
  </si>
  <si>
    <t>Боголюбова</t>
  </si>
  <si>
    <t>Байдуров</t>
  </si>
  <si>
    <t>Иванов</t>
  </si>
  <si>
    <t>Роман</t>
  </si>
  <si>
    <t>Кох</t>
  </si>
  <si>
    <t>право</t>
  </si>
  <si>
    <t>Галстян</t>
  </si>
  <si>
    <t>Ваге</t>
  </si>
  <si>
    <t>Араикович</t>
  </si>
  <si>
    <t>иностранный язык</t>
  </si>
  <si>
    <t>Герасько</t>
  </si>
  <si>
    <t>Дарья</t>
  </si>
  <si>
    <t>Суханов</t>
  </si>
  <si>
    <t xml:space="preserve">Руслан </t>
  </si>
  <si>
    <t>Дмитриевич</t>
  </si>
  <si>
    <t>Митьковский</t>
  </si>
  <si>
    <t>Антон</t>
  </si>
  <si>
    <t>Винникова</t>
  </si>
  <si>
    <t>Английский язык, география</t>
  </si>
  <si>
    <t>Привалихина</t>
  </si>
  <si>
    <t>Руслан</t>
  </si>
  <si>
    <t>англ.яз.</t>
  </si>
  <si>
    <t>Николаева</t>
  </si>
  <si>
    <t>Максимовна</t>
  </si>
  <si>
    <t>физическая культура</t>
  </si>
  <si>
    <t>Белунов</t>
  </si>
  <si>
    <t>результаты выпускников, получивших на ЕГЭ 73 и более баллов</t>
  </si>
  <si>
    <t>оценки за 10, 11 класс</t>
  </si>
  <si>
    <t>Участие в олимпиадах муниц и краевых</t>
  </si>
  <si>
    <t>биология БОСОШ</t>
  </si>
  <si>
    <t>биология общ</t>
  </si>
  <si>
    <t>биология дневн</t>
  </si>
  <si>
    <t>(1не сдал два предмета одновременно, 1- удален с ЕГЭ)</t>
  </si>
  <si>
    <t>Хребтовсккая</t>
  </si>
  <si>
    <t>ТСШ № 7 (не слала дважды)</t>
  </si>
  <si>
    <t>КРАЙ</t>
  </si>
  <si>
    <t>край 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</si>
</sst>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.5"/>
      <name val="Arial Cyr"/>
      <family val="0"/>
    </font>
    <font>
      <b/>
      <sz val="11"/>
      <name val="Arial Cyr"/>
      <family val="0"/>
    </font>
    <font>
      <sz val="9.25"/>
      <name val="Arial Cyr"/>
      <family val="0"/>
    </font>
    <font>
      <b/>
      <sz val="14.75"/>
      <name val="Arial Cyr"/>
      <family val="0"/>
    </font>
    <font>
      <sz val="12"/>
      <name val="Arial Cyr"/>
      <family val="0"/>
    </font>
    <font>
      <sz val="10.75"/>
      <name val="Arial Cyr"/>
      <family val="0"/>
    </font>
    <font>
      <sz val="11.75"/>
      <name val="Arial Cyr"/>
      <family val="0"/>
    </font>
    <font>
      <b/>
      <sz val="11.75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22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" fillId="0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25" borderId="12" xfId="0" applyFont="1" applyFill="1" applyBorder="1" applyAlignment="1">
      <alignment/>
    </xf>
    <xf numFmtId="0" fontId="0" fillId="22" borderId="25" xfId="0" applyFill="1" applyBorder="1" applyAlignment="1">
      <alignment/>
    </xf>
    <xf numFmtId="0" fontId="0" fillId="0" borderId="27" xfId="0" applyBorder="1" applyAlignment="1">
      <alignment/>
    </xf>
    <xf numFmtId="0" fontId="1" fillId="25" borderId="25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0" fillId="26" borderId="10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2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6" borderId="29" xfId="0" applyFill="1" applyBorder="1" applyAlignment="1">
      <alignment/>
    </xf>
    <xf numFmtId="0" fontId="1" fillId="26" borderId="29" xfId="0" applyFont="1" applyFill="1" applyBorder="1" applyAlignment="1">
      <alignment/>
    </xf>
    <xf numFmtId="0" fontId="0" fillId="0" borderId="24" xfId="0" applyBorder="1" applyAlignment="1">
      <alignment/>
    </xf>
    <xf numFmtId="18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30" xfId="0" applyFill="1" applyBorder="1" applyAlignment="1">
      <alignment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1" fillId="0" borderId="3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3" xfId="0" applyBorder="1" applyAlignment="1">
      <alignment/>
    </xf>
    <xf numFmtId="0" fontId="0" fillId="0" borderId="29" xfId="0" applyFill="1" applyBorder="1" applyAlignment="1">
      <alignment/>
    </xf>
    <xf numFmtId="0" fontId="1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30" xfId="0" applyBorder="1" applyAlignment="1">
      <alignment/>
    </xf>
    <xf numFmtId="0" fontId="1" fillId="26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80" fontId="1" fillId="2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0" xfId="0" applyFont="1" applyFill="1" applyAlignment="1">
      <alignment/>
    </xf>
    <xf numFmtId="2" fontId="1" fillId="2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1" fillId="22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22" borderId="3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6" fillId="22" borderId="12" xfId="0" applyFont="1" applyFill="1" applyBorder="1" applyAlignment="1">
      <alignment/>
    </xf>
    <xf numFmtId="0" fontId="1" fillId="0" borderId="25" xfId="0" applyFont="1" applyBorder="1" applyAlignment="1">
      <alignment/>
    </xf>
    <xf numFmtId="2" fontId="0" fillId="0" borderId="18" xfId="0" applyNumberFormat="1" applyBorder="1" applyAlignment="1">
      <alignment/>
    </xf>
    <xf numFmtId="2" fontId="1" fillId="22" borderId="18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40" xfId="0" applyFont="1" applyFill="1" applyBorder="1" applyAlignment="1">
      <alignment/>
    </xf>
    <xf numFmtId="2" fontId="0" fillId="0" borderId="33" xfId="0" applyNumberFormat="1" applyBorder="1" applyAlignment="1">
      <alignment/>
    </xf>
    <xf numFmtId="0" fontId="7" fillId="0" borderId="14" xfId="0" applyFont="1" applyFill="1" applyBorder="1" applyAlignment="1">
      <alignment/>
    </xf>
    <xf numFmtId="0" fontId="1" fillId="14" borderId="25" xfId="0" applyFont="1" applyFill="1" applyBorder="1" applyAlignment="1">
      <alignment/>
    </xf>
    <xf numFmtId="0" fontId="1" fillId="14" borderId="39" xfId="0" applyFont="1" applyFill="1" applyBorder="1" applyAlignment="1">
      <alignment/>
    </xf>
    <xf numFmtId="0" fontId="0" fillId="14" borderId="39" xfId="0" applyFill="1" applyBorder="1" applyAlignment="1">
      <alignment/>
    </xf>
    <xf numFmtId="0" fontId="1" fillId="14" borderId="10" xfId="0" applyFont="1" applyFill="1" applyBorder="1" applyAlignment="1">
      <alignment/>
    </xf>
    <xf numFmtId="0" fontId="0" fillId="14" borderId="12" xfId="0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8" borderId="17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8" borderId="25" xfId="0" applyFont="1" applyFill="1" applyBorder="1" applyAlignment="1">
      <alignment/>
    </xf>
    <xf numFmtId="0" fontId="1" fillId="8" borderId="18" xfId="0" applyFont="1" applyFill="1" applyBorder="1" applyAlignment="1">
      <alignment/>
    </xf>
    <xf numFmtId="0" fontId="0" fillId="20" borderId="10" xfId="0" applyFill="1" applyBorder="1" applyAlignment="1">
      <alignment/>
    </xf>
    <xf numFmtId="0" fontId="1" fillId="23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left"/>
    </xf>
    <xf numFmtId="0" fontId="0" fillId="0" borderId="34" xfId="0" applyFont="1" applyBorder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4" borderId="26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5" xfId="0" applyBorder="1" applyAlignment="1">
      <alignment/>
    </xf>
    <xf numFmtId="0" fontId="1" fillId="22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0" fillId="0" borderId="45" xfId="0" applyFill="1" applyBorder="1" applyAlignment="1">
      <alignment/>
    </xf>
    <xf numFmtId="2" fontId="0" fillId="0" borderId="39" xfId="0" applyNumberFormat="1" applyBorder="1" applyAlignment="1">
      <alignment/>
    </xf>
    <xf numFmtId="2" fontId="0" fillId="4" borderId="21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0" fillId="4" borderId="39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8" xfId="0" applyFill="1" applyBorder="1" applyAlignment="1">
      <alignment/>
    </xf>
    <xf numFmtId="2" fontId="1" fillId="4" borderId="39" xfId="0" applyNumberFormat="1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9" xfId="0" applyFont="1" applyBorder="1" applyAlignment="1">
      <alignment/>
    </xf>
    <xf numFmtId="0" fontId="1" fillId="25" borderId="17" xfId="0" applyFont="1" applyFill="1" applyBorder="1" applyAlignment="1">
      <alignment/>
    </xf>
    <xf numFmtId="0" fontId="0" fillId="14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6" xfId="0" applyBorder="1" applyAlignment="1">
      <alignment/>
    </xf>
    <xf numFmtId="0" fontId="0" fillId="0" borderId="2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32" xfId="0" applyBorder="1" applyAlignment="1">
      <alignment/>
    </xf>
    <xf numFmtId="0" fontId="1" fillId="0" borderId="25" xfId="0" applyFont="1" applyBorder="1" applyAlignment="1">
      <alignment/>
    </xf>
    <xf numFmtId="0" fontId="1" fillId="25" borderId="26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27" xfId="0" applyBorder="1" applyAlignment="1">
      <alignment wrapText="1"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22" borderId="22" xfId="0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20" borderId="18" xfId="0" applyFill="1" applyBorder="1" applyAlignment="1">
      <alignment/>
    </xf>
    <xf numFmtId="0" fontId="1" fillId="8" borderId="39" xfId="0" applyFont="1" applyFill="1" applyBorder="1" applyAlignment="1">
      <alignment/>
    </xf>
    <xf numFmtId="0" fontId="0" fillId="0" borderId="15" xfId="0" applyBorder="1" applyAlignment="1">
      <alignment wrapText="1"/>
    </xf>
    <xf numFmtId="0" fontId="1" fillId="22" borderId="11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13" xfId="0" applyBorder="1" applyAlignment="1">
      <alignment/>
    </xf>
    <xf numFmtId="0" fontId="1" fillId="22" borderId="25" xfId="0" applyFont="1" applyFill="1" applyBorder="1" applyAlignment="1">
      <alignment/>
    </xf>
    <xf numFmtId="0" fontId="0" fillId="20" borderId="41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12" xfId="0" applyFill="1" applyBorder="1" applyAlignment="1">
      <alignment/>
    </xf>
    <xf numFmtId="0" fontId="1" fillId="4" borderId="49" xfId="0" applyFont="1" applyFill="1" applyBorder="1" applyAlignment="1">
      <alignment/>
    </xf>
    <xf numFmtId="0" fontId="0" fillId="0" borderId="37" xfId="0" applyBorder="1" applyAlignment="1">
      <alignment/>
    </xf>
    <xf numFmtId="0" fontId="1" fillId="4" borderId="50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51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4" borderId="30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39" xfId="0" applyFont="1" applyBorder="1" applyAlignment="1">
      <alignment/>
    </xf>
    <xf numFmtId="2" fontId="0" fillId="0" borderId="39" xfId="0" applyNumberFormat="1" applyFont="1" applyBorder="1" applyAlignment="1">
      <alignment/>
    </xf>
    <xf numFmtId="0" fontId="1" fillId="4" borderId="25" xfId="0" applyFont="1" applyFill="1" applyBorder="1" applyAlignment="1">
      <alignment/>
    </xf>
    <xf numFmtId="2" fontId="1" fillId="4" borderId="39" xfId="0" applyNumberFormat="1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2" fontId="1" fillId="22" borderId="22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22" borderId="18" xfId="0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25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39" xfId="0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1" fillId="22" borderId="2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2015,2016 г. МАТЕМАТИКА базовый уровень (max-20,min-7)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'мат база'!$A$5:$A$28</c:f>
              <c:strCache/>
            </c:strRef>
          </c:cat>
          <c:val>
            <c:numRef>
              <c:f>'мат база'!$B$5:$B$28</c:f>
              <c:numCache/>
            </c:numRef>
          </c:val>
          <c:shape val="box"/>
        </c:ser>
        <c:ser>
          <c:idx val="1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'мат база'!$A$5:$A$28</c:f>
              <c:strCache/>
            </c:strRef>
          </c:cat>
          <c:val>
            <c:numRef>
              <c:f>'мат база'!$N$5:$N$28</c:f>
              <c:numCache/>
            </c:numRef>
          </c:val>
          <c:shape val="box"/>
        </c:ser>
        <c:shape val="box"/>
        <c:axId val="42640463"/>
        <c:axId val="48219848"/>
      </c:bar3D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219848"/>
        <c:crosses val="autoZero"/>
        <c:auto val="1"/>
        <c:lblOffset val="100"/>
        <c:tickLblSkip val="1"/>
        <c:noMultiLvlLbl val="0"/>
      </c:catAx>
      <c:valAx>
        <c:axId val="48219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404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ИСТОРИЯ 2016 (min 32)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22"/>
          <c:w val="0.877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история!$A$3:$A$14</c:f>
              <c:strCache/>
            </c:strRef>
          </c:cat>
          <c:val>
            <c:numRef>
              <c:f>история!$L$3:$L$14</c:f>
              <c:numCache/>
            </c:numRef>
          </c:val>
          <c:shape val="box"/>
        </c:ser>
        <c:ser>
          <c:idx val="1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история!$A$3:$A$14</c:f>
              <c:strCache/>
            </c:strRef>
          </c:cat>
          <c:val>
            <c:numRef>
              <c:f>история!$P$3:$P$14</c:f>
              <c:numCache/>
            </c:numRef>
          </c:val>
          <c:shape val="box"/>
        </c:ser>
        <c:shape val="box"/>
        <c:axId val="24541017"/>
        <c:axId val="19542562"/>
      </c:bar3DChart>
      <c:catAx>
        <c:axId val="2454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19542562"/>
        <c:crosses val="autoZero"/>
        <c:auto val="1"/>
        <c:lblOffset val="100"/>
        <c:tickLblSkip val="1"/>
        <c:noMultiLvlLbl val="0"/>
      </c:catAx>
      <c:valAx>
        <c:axId val="195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10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3075"/>
          <c:y val="0"/>
          <c:w val="0.2675"/>
          <c:h val="0.07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ГЕОГРАФИЯ 2016 (miin 37)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755E46"/>
                  </a:gs>
                  <a:gs pos="50000">
                    <a:srgbClr val="FFCC99"/>
                  </a:gs>
                  <a:gs pos="100000">
                    <a:srgbClr val="755E46"/>
                  </a:gs>
                </a:gsLst>
                <a:lin ang="27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0" scaled="1"/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1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1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5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географ!$A$5:$A$15</c:f>
              <c:strCache/>
            </c:strRef>
          </c:cat>
          <c:val>
            <c:numRef>
              <c:f>географ!$B$5:$B$15</c:f>
              <c:numCache/>
            </c:numRef>
          </c:val>
        </c:ser>
        <c:axId val="41665331"/>
        <c:axId val="39443660"/>
      </c:barChart>
      <c:catAx>
        <c:axId val="4166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3660"/>
        <c:crosses val="autoZero"/>
        <c:auto val="1"/>
        <c:lblOffset val="100"/>
        <c:noMultiLvlLbl val="0"/>
      </c:catAx>
      <c:valAx>
        <c:axId val="3944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БИОЛОГИЯ 2015 г и 2016 г (min 36)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975"/>
          <c:w val="0.9687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tx>
            <c:v>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биолог!$A$3:$A$20</c:f>
              <c:strCache/>
            </c:strRef>
          </c:cat>
          <c:val>
            <c:numRef>
              <c:f>биолог!$N$3:$N$20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биолог!$A$3:$A$20</c:f>
              <c:strCache/>
            </c:strRef>
          </c:cat>
          <c:val>
            <c:numRef>
              <c:f>биолог!$R$3:$R$20</c:f>
              <c:numCache/>
            </c:numRef>
          </c:val>
          <c:shape val="box"/>
        </c:ser>
        <c:shape val="box"/>
        <c:axId val="19448621"/>
        <c:axId val="40819862"/>
      </c:bar3DChart>
      <c:catAx>
        <c:axId val="1944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40819862"/>
        <c:crosses val="autoZero"/>
        <c:auto val="1"/>
        <c:lblOffset val="100"/>
        <c:tickLblSkip val="1"/>
        <c:noMultiLvlLbl val="0"/>
      </c:catAx>
      <c:valAx>
        <c:axId val="408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86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Математика (профильный уровень) 2015, 2016 года (min 27)</a:t>
            </a:r>
          </a:p>
        </c:rich>
      </c:tx>
      <c:layout>
        <c:manualLayout>
          <c:xMode val="factor"/>
          <c:yMode val="factor"/>
          <c:x val="-0.0115"/>
          <c:y val="0.004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29"/>
          <c:w val="0.9745"/>
          <c:h val="0.85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'матем проф'!$A$4:$A$28</c:f>
              <c:strCache/>
            </c:strRef>
          </c:cat>
          <c:val>
            <c:numRef>
              <c:f>'матем проф'!$J$4:$J$28</c:f>
              <c:numCache/>
            </c:numRef>
          </c:val>
          <c:shape val="box"/>
        </c:ser>
        <c:ser>
          <c:idx val="1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18900000" scaled="1"/>
              </a:gradFill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'матем проф'!$A$4:$A$28</c:f>
              <c:strCache/>
            </c:strRef>
          </c:cat>
          <c:val>
            <c:numRef>
              <c:f>'матем проф'!$N$4:$N$28</c:f>
              <c:numCache/>
            </c:numRef>
          </c:val>
          <c:shape val="box"/>
        </c:ser>
        <c:shape val="box"/>
        <c:axId val="31325449"/>
        <c:axId val="13493586"/>
      </c:bar3DChart>
      <c:catAx>
        <c:axId val="313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200" b="0" i="0" u="none" baseline="0"/>
            </a:pPr>
          </a:p>
        </c:txPr>
        <c:crossAx val="13493586"/>
        <c:crosses val="autoZero"/>
        <c:auto val="1"/>
        <c:lblOffset val="100"/>
        <c:tickLblSkip val="1"/>
        <c:noMultiLvlLbl val="0"/>
      </c:catAx>
      <c:valAx>
        <c:axId val="1349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54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РУССКИЙ ЯЗЫК 2015 и 2016 год (min 24)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'русск.яз'!$A$3:$A$28</c:f>
              <c:strCache/>
            </c:strRef>
          </c:cat>
          <c:val>
            <c:numRef>
              <c:f>'русск.яз'!$J$3:$J$28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18900000" scaled="1"/>
              </a:gradFill>
            </c:spPr>
          </c:dPt>
          <c:cat>
            <c:strRef>
              <c:f>'русск.яз'!$A$3:$A$28</c:f>
              <c:strCache/>
            </c:strRef>
          </c:cat>
          <c:val>
            <c:numRef>
              <c:f>'русск.яз'!$P$3:$P$28</c:f>
              <c:numCache/>
            </c:numRef>
          </c:val>
          <c:shape val="box"/>
        </c:ser>
        <c:shape val="box"/>
        <c:axId val="54333411"/>
        <c:axId val="19238652"/>
      </c:bar3D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175" b="0" i="0" u="none" baseline="0"/>
            </a:pPr>
          </a:p>
        </c:txPr>
        <c:crossAx val="19238652"/>
        <c:crosses val="autoZero"/>
        <c:auto val="1"/>
        <c:lblOffset val="100"/>
        <c:tickLblSkip val="1"/>
        <c:noMultiLvlLbl val="0"/>
      </c:catAx>
      <c:valAx>
        <c:axId val="1923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34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ЕГЭ ХИМИЯ 2015 г. и 2016 г. (min 36)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химия!$A$3:$A$14</c:f>
              <c:strCache/>
            </c:strRef>
          </c:cat>
          <c:val>
            <c:numRef>
              <c:f>химия!$L$3:$L$14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химия!$A$3:$A$14</c:f>
              <c:strCache/>
            </c:strRef>
          </c:cat>
          <c:val>
            <c:numRef>
              <c:f>химия!$P$3:$P$14</c:f>
              <c:numCache/>
            </c:numRef>
          </c:val>
          <c:shape val="box"/>
        </c:ser>
        <c:shape val="box"/>
        <c:axId val="38930141"/>
        <c:axId val="14826950"/>
      </c:bar3DChart>
      <c:catAx>
        <c:axId val="3893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14826950"/>
        <c:crosses val="autoZero"/>
        <c:auto val="1"/>
        <c:lblOffset val="100"/>
        <c:tickLblSkip val="1"/>
        <c:noMultiLvlLbl val="0"/>
      </c:catAx>
      <c:valAx>
        <c:axId val="1482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01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ЕГЭ ФИЗИКА 2015 г. и 2016 г. (min 36)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физика!$A$3:$A$22</c:f>
              <c:strCache/>
            </c:strRef>
          </c:cat>
          <c:val>
            <c:numRef>
              <c:f>физика!$M$3:$M$22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физика!$A$3:$A$22</c:f>
              <c:strCache/>
            </c:strRef>
          </c:cat>
          <c:val>
            <c:numRef>
              <c:f>физика!$Q$3:$Q$22</c:f>
              <c:numCache/>
            </c:numRef>
          </c:val>
          <c:shape val="box"/>
        </c:ser>
        <c:shape val="box"/>
        <c:axId val="66333687"/>
        <c:axId val="60132272"/>
      </c:bar3D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60132272"/>
        <c:crosses val="autoZero"/>
        <c:auto val="1"/>
        <c:lblOffset val="100"/>
        <c:tickLblSkip val="1"/>
        <c:noMultiLvlLbl val="0"/>
      </c:catAx>
      <c:valAx>
        <c:axId val="60132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36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ИНФОРМАТИКА и ИКТ 2015 и  2016 (min 40)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"/>
          <c:w val="0.99825"/>
          <c:h val="0.8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информат!$A$3:$A$18</c:f>
              <c:strCache/>
            </c:strRef>
          </c:cat>
          <c:val>
            <c:numRef>
              <c:f>информат!$L$3:$L$18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информат!$A$3:$A$18</c:f>
              <c:strCache/>
            </c:strRef>
          </c:cat>
          <c:val>
            <c:numRef>
              <c:f>информат!$P$3:$P$18</c:f>
              <c:numCache/>
            </c:numRef>
          </c:val>
          <c:shape val="box"/>
        </c:ser>
        <c:shape val="box"/>
        <c:axId val="4319537"/>
        <c:axId val="38875834"/>
      </c:bar3DChart>
      <c:catAx>
        <c:axId val="431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38875834"/>
        <c:crosses val="autoZero"/>
        <c:auto val="1"/>
        <c:lblOffset val="100"/>
        <c:tickLblSkip val="1"/>
        <c:noMultiLvlLbl val="0"/>
      </c:catAx>
      <c:valAx>
        <c:axId val="38875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5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АНГЛИЙСКИЙ ЯЗЫК 2016 г. (min 22)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755E46"/>
                  </a:gs>
                  <a:gs pos="50000">
                    <a:srgbClr val="FFCC99"/>
                  </a:gs>
                  <a:gs pos="100000">
                    <a:srgbClr val="755E46"/>
                  </a:gs>
                </a:gsLst>
                <a:lin ang="27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'англ.яз'!$A$4:$A$9</c:f>
              <c:strCache/>
            </c:strRef>
          </c:cat>
          <c:val>
            <c:numRef>
              <c:f>'англ.яз'!$B$4:$B$9</c:f>
              <c:numCache/>
            </c:numRef>
          </c:val>
        </c:ser>
        <c:axId val="14338187"/>
        <c:axId val="61934820"/>
      </c:barChart>
      <c:catAx>
        <c:axId val="1433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1934820"/>
        <c:crosses val="autoZero"/>
        <c:auto val="1"/>
        <c:lblOffset val="100"/>
        <c:noMultiLvlLbl val="0"/>
      </c:catAx>
      <c:valAx>
        <c:axId val="61934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3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ЛИТЕРАТУРА 2016 (min 32)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CC"/>
              </a:soli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755E46"/>
                  </a:gs>
                  <a:gs pos="50000">
                    <a:srgbClr val="FFCC99"/>
                  </a:gs>
                  <a:gs pos="100000">
                    <a:srgbClr val="755E46"/>
                  </a:gs>
                </a:gsLst>
                <a:lin ang="2700000" scaled="1"/>
              </a:gradFill>
            </c:spPr>
          </c:dP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литерат!$A$3:$A$11</c:f>
              <c:strCache/>
            </c:strRef>
          </c:cat>
          <c:val>
            <c:numRef>
              <c:f>литерат!$B$3:$B$11</c:f>
              <c:numCache/>
            </c:numRef>
          </c:val>
        </c:ser>
        <c:axId val="20542469"/>
        <c:axId val="50664494"/>
      </c:bar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664494"/>
        <c:crosses val="autoZero"/>
        <c:auto val="1"/>
        <c:lblOffset val="100"/>
        <c:noMultiLvlLbl val="0"/>
      </c:catAx>
      <c:valAx>
        <c:axId val="50664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2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ОБЩЕСТВОЗНАНИЕ 2015 и  2016 (min 42)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общество!$A$3:$A$27</c:f>
              <c:strCache/>
            </c:strRef>
          </c:cat>
          <c:val>
            <c:numRef>
              <c:f>общество!$N$3:$N$27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общество!$A$3:$A$27</c:f>
              <c:strCache/>
            </c:strRef>
          </c:cat>
          <c:val>
            <c:numRef>
              <c:f>общество!$R$3:$R$27</c:f>
              <c:numCache/>
            </c:numRef>
          </c:val>
          <c:shape val="box"/>
        </c:ser>
        <c:shape val="box"/>
        <c:axId val="53327263"/>
        <c:axId val="10183320"/>
      </c:bar3D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75" b="0" i="0" u="none" baseline="0"/>
            </a:pPr>
          </a:p>
        </c:txPr>
        <c:crossAx val="10183320"/>
        <c:crosses val="autoZero"/>
        <c:auto val="1"/>
        <c:lblOffset val="100"/>
        <c:tickLblSkip val="1"/>
        <c:noMultiLvlLbl val="0"/>
      </c:catAx>
      <c:valAx>
        <c:axId val="1018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72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561975</xdr:colOff>
      <xdr:row>6</xdr:row>
      <xdr:rowOff>66675</xdr:rowOff>
    </xdr:from>
    <xdr:to>
      <xdr:col>35</xdr:col>
      <xdr:colOff>352425</xdr:colOff>
      <xdr:row>33</xdr:row>
      <xdr:rowOff>123825</xdr:rowOff>
    </xdr:to>
    <xdr:graphicFrame>
      <xdr:nvGraphicFramePr>
        <xdr:cNvPr id="1" name="Chart 16"/>
        <xdr:cNvGraphicFramePr/>
      </xdr:nvGraphicFramePr>
      <xdr:xfrm>
        <a:off x="10496550" y="1047750"/>
        <a:ext cx="5886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2</xdr:row>
      <xdr:rowOff>28575</xdr:rowOff>
    </xdr:from>
    <xdr:to>
      <xdr:col>30</xdr:col>
      <xdr:colOff>304800</xdr:colOff>
      <xdr:row>30</xdr:row>
      <xdr:rowOff>0</xdr:rowOff>
    </xdr:to>
    <xdr:graphicFrame>
      <xdr:nvGraphicFramePr>
        <xdr:cNvPr id="1" name="Chart 31"/>
        <xdr:cNvGraphicFramePr/>
      </xdr:nvGraphicFramePr>
      <xdr:xfrm>
        <a:off x="5791200" y="714375"/>
        <a:ext cx="5391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</xdr:row>
      <xdr:rowOff>9525</xdr:rowOff>
    </xdr:from>
    <xdr:to>
      <xdr:col>16</xdr:col>
      <xdr:colOff>542925</xdr:colOff>
      <xdr:row>29</xdr:row>
      <xdr:rowOff>28575</xdr:rowOff>
    </xdr:to>
    <xdr:graphicFrame>
      <xdr:nvGraphicFramePr>
        <xdr:cNvPr id="1" name="Chart 55"/>
        <xdr:cNvGraphicFramePr/>
      </xdr:nvGraphicFramePr>
      <xdr:xfrm>
        <a:off x="4105275" y="495300"/>
        <a:ext cx="59340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</xdr:row>
      <xdr:rowOff>47625</xdr:rowOff>
    </xdr:from>
    <xdr:to>
      <xdr:col>31</xdr:col>
      <xdr:colOff>466725</xdr:colOff>
      <xdr:row>28</xdr:row>
      <xdr:rowOff>28575</xdr:rowOff>
    </xdr:to>
    <xdr:graphicFrame>
      <xdr:nvGraphicFramePr>
        <xdr:cNvPr id="1" name="Chart 32"/>
        <xdr:cNvGraphicFramePr/>
      </xdr:nvGraphicFramePr>
      <xdr:xfrm>
        <a:off x="4781550" y="876300"/>
        <a:ext cx="5886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323850</xdr:colOff>
      <xdr:row>1</xdr:row>
      <xdr:rowOff>285750</xdr:rowOff>
    </xdr:from>
    <xdr:to>
      <xdr:col>31</xdr:col>
      <xdr:colOff>581025</xdr:colOff>
      <xdr:row>31</xdr:row>
      <xdr:rowOff>66675</xdr:rowOff>
    </xdr:to>
    <xdr:graphicFrame>
      <xdr:nvGraphicFramePr>
        <xdr:cNvPr id="1" name="Chart 40"/>
        <xdr:cNvGraphicFramePr/>
      </xdr:nvGraphicFramePr>
      <xdr:xfrm>
        <a:off x="5638800" y="457200"/>
        <a:ext cx="75723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5</xdr:row>
      <xdr:rowOff>104775</xdr:rowOff>
    </xdr:from>
    <xdr:to>
      <xdr:col>32</xdr:col>
      <xdr:colOff>285750</xdr:colOff>
      <xdr:row>42</xdr:row>
      <xdr:rowOff>66675</xdr:rowOff>
    </xdr:to>
    <xdr:graphicFrame>
      <xdr:nvGraphicFramePr>
        <xdr:cNvPr id="1" name="Chart 48"/>
        <xdr:cNvGraphicFramePr/>
      </xdr:nvGraphicFramePr>
      <xdr:xfrm>
        <a:off x="6048375" y="923925"/>
        <a:ext cx="6905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4</xdr:row>
      <xdr:rowOff>152400</xdr:rowOff>
    </xdr:from>
    <xdr:to>
      <xdr:col>28</xdr:col>
      <xdr:colOff>533400</xdr:colOff>
      <xdr:row>29</xdr:row>
      <xdr:rowOff>123825</xdr:rowOff>
    </xdr:to>
    <xdr:graphicFrame>
      <xdr:nvGraphicFramePr>
        <xdr:cNvPr id="1" name="Chart 32"/>
        <xdr:cNvGraphicFramePr/>
      </xdr:nvGraphicFramePr>
      <xdr:xfrm>
        <a:off x="4953000" y="809625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5</xdr:row>
      <xdr:rowOff>123825</xdr:rowOff>
    </xdr:from>
    <xdr:to>
      <xdr:col>30</xdr:col>
      <xdr:colOff>9525</xdr:colOff>
      <xdr:row>31</xdr:row>
      <xdr:rowOff>95250</xdr:rowOff>
    </xdr:to>
    <xdr:graphicFrame>
      <xdr:nvGraphicFramePr>
        <xdr:cNvPr id="1" name="Chart 30"/>
        <xdr:cNvGraphicFramePr/>
      </xdr:nvGraphicFramePr>
      <xdr:xfrm>
        <a:off x="4629150" y="942975"/>
        <a:ext cx="5886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104775</xdr:rowOff>
    </xdr:from>
    <xdr:to>
      <xdr:col>29</xdr:col>
      <xdr:colOff>104775</xdr:colOff>
      <xdr:row>27</xdr:row>
      <xdr:rowOff>85725</xdr:rowOff>
    </xdr:to>
    <xdr:graphicFrame>
      <xdr:nvGraphicFramePr>
        <xdr:cNvPr id="1" name="Chart 22"/>
        <xdr:cNvGraphicFramePr/>
      </xdr:nvGraphicFramePr>
      <xdr:xfrm>
        <a:off x="4295775" y="1057275"/>
        <a:ext cx="5886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12</xdr:row>
      <xdr:rowOff>76200</xdr:rowOff>
    </xdr:from>
    <xdr:to>
      <xdr:col>16</xdr:col>
      <xdr:colOff>504825</xdr:colOff>
      <xdr:row>37</xdr:row>
      <xdr:rowOff>57150</xdr:rowOff>
    </xdr:to>
    <xdr:graphicFrame>
      <xdr:nvGraphicFramePr>
        <xdr:cNvPr id="1" name="Chart 34"/>
        <xdr:cNvGraphicFramePr/>
      </xdr:nvGraphicFramePr>
      <xdr:xfrm>
        <a:off x="2943225" y="201930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15</xdr:col>
      <xdr:colOff>533400</xdr:colOff>
      <xdr:row>26</xdr:row>
      <xdr:rowOff>114300</xdr:rowOff>
    </xdr:to>
    <xdr:graphicFrame>
      <xdr:nvGraphicFramePr>
        <xdr:cNvPr id="1" name="Chart 54"/>
        <xdr:cNvGraphicFramePr/>
      </xdr:nvGraphicFramePr>
      <xdr:xfrm>
        <a:off x="3381375" y="333375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4</xdr:row>
      <xdr:rowOff>142875</xdr:rowOff>
    </xdr:from>
    <xdr:to>
      <xdr:col>34</xdr:col>
      <xdr:colOff>381000</xdr:colOff>
      <xdr:row>36</xdr:row>
      <xdr:rowOff>38100</xdr:rowOff>
    </xdr:to>
    <xdr:graphicFrame>
      <xdr:nvGraphicFramePr>
        <xdr:cNvPr id="1" name="Chart 32"/>
        <xdr:cNvGraphicFramePr/>
      </xdr:nvGraphicFramePr>
      <xdr:xfrm>
        <a:off x="5753100" y="790575"/>
        <a:ext cx="63912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sktop\&#1088;&#1077;&#1079;-&#1090;&#1099;%20&#1045;&#1043;&#1069;%202011\5_570010_5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sktop\&#1088;&#1077;&#1079;-&#1090;&#1099;%20&#1045;&#1043;&#1069;%202011\1_570001_5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G6" t="str">
            <v>24-Красноярский край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D6" t="str">
            <v>Код ОУ: </v>
          </cell>
          <cell r="E6" t="str">
            <v>570001</v>
          </cell>
          <cell r="F6" t="str">
            <v>01-Русский язык</v>
          </cell>
          <cell r="H6" t="str">
            <v>36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Z7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6.57421875" style="0" customWidth="1"/>
    <col min="2" max="2" width="7.140625" style="0" customWidth="1"/>
    <col min="3" max="3" width="4.8515625" style="0" customWidth="1"/>
    <col min="4" max="4" width="5.421875" style="0" customWidth="1"/>
    <col min="5" max="5" width="6.140625" style="0" customWidth="1"/>
    <col min="6" max="6" width="4.8515625" style="0" customWidth="1"/>
    <col min="7" max="7" width="6.140625" style="0" customWidth="1"/>
    <col min="8" max="8" width="5.57421875" style="0" customWidth="1"/>
    <col min="9" max="9" width="6.140625" style="0" customWidth="1"/>
    <col min="10" max="10" width="5.57421875" style="0" customWidth="1"/>
    <col min="11" max="11" width="6.00390625" style="0" customWidth="1"/>
    <col min="12" max="12" width="5.28125" style="0" customWidth="1"/>
    <col min="13" max="13" width="5.57421875" style="0" customWidth="1"/>
    <col min="14" max="14" width="6.57421875" style="0" customWidth="1"/>
    <col min="15" max="15" width="6.7109375" style="0" customWidth="1"/>
    <col min="16" max="16" width="5.57421875" style="0" customWidth="1"/>
    <col min="17" max="17" width="4.7109375" style="0" customWidth="1"/>
    <col min="18" max="18" width="5.28125" style="0" customWidth="1"/>
    <col min="19" max="19" width="4.421875" style="0" customWidth="1"/>
    <col min="20" max="20" width="5.57421875" style="0" customWidth="1"/>
    <col min="21" max="21" width="4.57421875" style="0" customWidth="1"/>
    <col min="22" max="22" width="5.57421875" style="0" customWidth="1"/>
    <col min="23" max="23" width="4.8515625" style="0" customWidth="1"/>
    <col min="24" max="24" width="5.57421875" style="0" customWidth="1"/>
    <col min="25" max="25" width="4.28125" style="0" customWidth="1"/>
  </cols>
  <sheetData>
    <row r="2" ht="12.75">
      <c r="E2" s="3" t="s">
        <v>142</v>
      </c>
    </row>
    <row r="3" spans="1:16" ht="13.5" thickBot="1">
      <c r="A3" s="3" t="s">
        <v>121</v>
      </c>
      <c r="B3">
        <v>7</v>
      </c>
      <c r="D3" s="3" t="s">
        <v>133</v>
      </c>
      <c r="N3">
        <v>7</v>
      </c>
      <c r="P3" s="3" t="s">
        <v>159</v>
      </c>
    </row>
    <row r="4" spans="1:25" ht="12.75">
      <c r="A4" s="3" t="s">
        <v>18</v>
      </c>
      <c r="B4" s="66" t="s">
        <v>132</v>
      </c>
      <c r="C4" s="150" t="s">
        <v>137</v>
      </c>
      <c r="D4" s="150" t="s">
        <v>40</v>
      </c>
      <c r="E4" s="150" t="s">
        <v>128</v>
      </c>
      <c r="F4" s="150" t="s">
        <v>42</v>
      </c>
      <c r="G4" s="150" t="s">
        <v>129</v>
      </c>
      <c r="H4" s="150" t="s">
        <v>42</v>
      </c>
      <c r="I4" s="150" t="s">
        <v>130</v>
      </c>
      <c r="J4" s="150" t="s">
        <v>42</v>
      </c>
      <c r="K4" s="56" t="s">
        <v>68</v>
      </c>
      <c r="L4" s="65" t="s">
        <v>69</v>
      </c>
      <c r="M4" s="136" t="s">
        <v>131</v>
      </c>
      <c r="N4" s="66" t="s">
        <v>132</v>
      </c>
      <c r="O4" s="150" t="s">
        <v>137</v>
      </c>
      <c r="P4" s="150" t="s">
        <v>40</v>
      </c>
      <c r="Q4" s="150" t="s">
        <v>128</v>
      </c>
      <c r="R4" s="150" t="s">
        <v>42</v>
      </c>
      <c r="S4" s="150" t="s">
        <v>129</v>
      </c>
      <c r="T4" s="150" t="s">
        <v>42</v>
      </c>
      <c r="U4" s="150" t="s">
        <v>130</v>
      </c>
      <c r="V4" s="150" t="s">
        <v>42</v>
      </c>
      <c r="W4" s="56" t="s">
        <v>68</v>
      </c>
      <c r="X4" s="65" t="s">
        <v>69</v>
      </c>
      <c r="Y4" s="136" t="s">
        <v>131</v>
      </c>
    </row>
    <row r="5" spans="1:25" ht="12.75">
      <c r="A5" s="223" t="s">
        <v>2</v>
      </c>
      <c r="B5" s="68"/>
      <c r="C5" s="151"/>
      <c r="D5" s="151"/>
      <c r="E5" s="151"/>
      <c r="F5" s="152"/>
      <c r="G5" s="151"/>
      <c r="H5" s="152"/>
      <c r="I5" s="151"/>
      <c r="J5" s="152"/>
      <c r="K5" s="1"/>
      <c r="L5" s="18"/>
      <c r="M5" s="59"/>
      <c r="N5" s="68">
        <v>11</v>
      </c>
      <c r="O5" s="244">
        <f>(Q5*5+S5*4+U5*3+W5*2)/P5</f>
        <v>3.3333333333333335</v>
      </c>
      <c r="P5" s="151">
        <v>3</v>
      </c>
      <c r="Q5" s="151">
        <v>0</v>
      </c>
      <c r="R5" s="152">
        <f>Q5*100/P5</f>
        <v>0</v>
      </c>
      <c r="S5" s="151">
        <v>1</v>
      </c>
      <c r="T5" s="152">
        <f>S5*100/P5</f>
        <v>33.333333333333336</v>
      </c>
      <c r="U5" s="151">
        <v>2</v>
      </c>
      <c r="V5" s="152">
        <f>U5*100/P5</f>
        <v>66.66666666666667</v>
      </c>
      <c r="W5" s="1">
        <v>0</v>
      </c>
      <c r="X5" s="18">
        <f>W5*100/P5</f>
        <v>0</v>
      </c>
      <c r="Y5" s="59">
        <f>(Q5+S5)*100/P5</f>
        <v>33.333333333333336</v>
      </c>
    </row>
    <row r="6" spans="1:25" ht="12.75">
      <c r="A6" s="223" t="s">
        <v>0</v>
      </c>
      <c r="B6" s="68">
        <v>10.15</v>
      </c>
      <c r="C6" s="151">
        <v>3.31</v>
      </c>
      <c r="D6" s="151">
        <v>13</v>
      </c>
      <c r="E6" s="151">
        <v>1</v>
      </c>
      <c r="F6" s="152">
        <f>E6*100/D6</f>
        <v>7.6923076923076925</v>
      </c>
      <c r="G6" s="151">
        <v>5</v>
      </c>
      <c r="H6" s="152">
        <f>G6*100/D6</f>
        <v>38.46153846153846</v>
      </c>
      <c r="I6" s="151">
        <v>4</v>
      </c>
      <c r="J6" s="152">
        <f>I6*100/D6</f>
        <v>30.76923076923077</v>
      </c>
      <c r="K6" s="1">
        <v>3</v>
      </c>
      <c r="L6" s="18">
        <f>K6*100/D6</f>
        <v>23.076923076923077</v>
      </c>
      <c r="M6" s="59">
        <f>F6+H6</f>
        <v>46.15384615384615</v>
      </c>
      <c r="N6" s="68">
        <v>11.1</v>
      </c>
      <c r="O6" s="244">
        <f>(Q6*5+S6*4+U6*3+W6*2)/P6</f>
        <v>3.4545454545454546</v>
      </c>
      <c r="P6" s="151">
        <v>11</v>
      </c>
      <c r="Q6" s="151">
        <v>2</v>
      </c>
      <c r="R6" s="152">
        <f>Q6*100/P6</f>
        <v>18.181818181818183</v>
      </c>
      <c r="S6" s="151">
        <v>3</v>
      </c>
      <c r="T6" s="152">
        <f>S6*100/P6</f>
        <v>27.272727272727273</v>
      </c>
      <c r="U6" s="151">
        <v>4</v>
      </c>
      <c r="V6" s="152">
        <f>U6*100/P6</f>
        <v>36.36363636363637</v>
      </c>
      <c r="W6" s="1">
        <v>2</v>
      </c>
      <c r="X6" s="18">
        <f>W6*100/P6</f>
        <v>18.181818181818183</v>
      </c>
      <c r="Y6" s="59">
        <f>(Q6+S6)*100/P6</f>
        <v>45.45454545454545</v>
      </c>
    </row>
    <row r="7" spans="1:25" ht="12.75">
      <c r="A7" s="223" t="s">
        <v>11</v>
      </c>
      <c r="B7" s="68">
        <v>10.05</v>
      </c>
      <c r="C7" s="151">
        <v>3.2</v>
      </c>
      <c r="D7" s="151">
        <v>20</v>
      </c>
      <c r="E7" s="151">
        <v>2</v>
      </c>
      <c r="F7" s="152">
        <f>E7*100/D7</f>
        <v>10</v>
      </c>
      <c r="G7" s="151">
        <v>8</v>
      </c>
      <c r="H7" s="152">
        <f>G7*100/D7</f>
        <v>40</v>
      </c>
      <c r="I7" s="151">
        <v>2</v>
      </c>
      <c r="J7" s="152">
        <f>I7*100/D7</f>
        <v>10</v>
      </c>
      <c r="K7" s="1">
        <v>8</v>
      </c>
      <c r="L7" s="18">
        <f>K7*100/D7</f>
        <v>40</v>
      </c>
      <c r="M7" s="59">
        <f>F7+H7</f>
        <v>50</v>
      </c>
      <c r="N7" s="68">
        <v>11.3</v>
      </c>
      <c r="O7" s="244">
        <f aca="true" t="shared" si="0" ref="O7:O36">(Q7*5+S7*4+U7*3+W7*2)/P7</f>
        <v>3.4615384615384617</v>
      </c>
      <c r="P7" s="151">
        <v>26</v>
      </c>
      <c r="Q7" s="151">
        <v>2</v>
      </c>
      <c r="R7" s="152">
        <f aca="true" t="shared" si="1" ref="R7:R36">Q7*100/P7</f>
        <v>7.6923076923076925</v>
      </c>
      <c r="S7" s="151">
        <v>14</v>
      </c>
      <c r="T7" s="152">
        <f aca="true" t="shared" si="2" ref="T7:T36">S7*100/P7</f>
        <v>53.84615384615385</v>
      </c>
      <c r="U7" s="151">
        <v>4</v>
      </c>
      <c r="V7" s="152">
        <f aca="true" t="shared" si="3" ref="V7:V36">U7*100/P7</f>
        <v>15.384615384615385</v>
      </c>
      <c r="W7" s="1">
        <v>6</v>
      </c>
      <c r="X7" s="18">
        <f aca="true" t="shared" si="4" ref="X7:X36">W7*100/P7</f>
        <v>23.076923076923077</v>
      </c>
      <c r="Y7" s="59">
        <f aca="true" t="shared" si="5" ref="Y7:Y36">(Q7+S7)*100/P7</f>
        <v>61.53846153846154</v>
      </c>
    </row>
    <row r="8" spans="1:25" ht="12.75">
      <c r="A8" s="223" t="s">
        <v>15</v>
      </c>
      <c r="B8" s="68">
        <v>10.5</v>
      </c>
      <c r="C8" s="151">
        <v>3.3</v>
      </c>
      <c r="D8" s="151">
        <v>10</v>
      </c>
      <c r="E8" s="151">
        <v>1</v>
      </c>
      <c r="F8" s="152">
        <f>E8*100/D8</f>
        <v>10</v>
      </c>
      <c r="G8" s="151">
        <v>4</v>
      </c>
      <c r="H8" s="152">
        <f>G8*100/D8</f>
        <v>40</v>
      </c>
      <c r="I8" s="151">
        <v>2</v>
      </c>
      <c r="J8" s="152">
        <f>I8*100/D8</f>
        <v>20</v>
      </c>
      <c r="K8" s="1">
        <v>3</v>
      </c>
      <c r="L8" s="18">
        <f>K8*100/D8</f>
        <v>30</v>
      </c>
      <c r="M8" s="59">
        <f>F8+H8</f>
        <v>50</v>
      </c>
      <c r="N8" s="68">
        <v>11.8</v>
      </c>
      <c r="O8" s="244">
        <f t="shared" si="0"/>
        <v>3.588235294117647</v>
      </c>
      <c r="P8" s="151">
        <v>17</v>
      </c>
      <c r="Q8" s="151">
        <v>1</v>
      </c>
      <c r="R8" s="152">
        <f t="shared" si="1"/>
        <v>5.882352941176471</v>
      </c>
      <c r="S8" s="151">
        <v>10</v>
      </c>
      <c r="T8" s="152">
        <f t="shared" si="2"/>
        <v>58.8235294117647</v>
      </c>
      <c r="U8" s="151">
        <v>4</v>
      </c>
      <c r="V8" s="152">
        <f t="shared" si="3"/>
        <v>23.529411764705884</v>
      </c>
      <c r="W8" s="1">
        <v>2</v>
      </c>
      <c r="X8" s="18">
        <f t="shared" si="4"/>
        <v>11.764705882352942</v>
      </c>
      <c r="Y8" s="59">
        <f t="shared" si="5"/>
        <v>64.70588235294117</v>
      </c>
    </row>
    <row r="9" spans="1:25" ht="12.75">
      <c r="A9" s="223" t="s">
        <v>35</v>
      </c>
      <c r="B9" s="68"/>
      <c r="C9" s="151"/>
      <c r="D9" s="151"/>
      <c r="E9" s="151"/>
      <c r="F9" s="152"/>
      <c r="G9" s="151"/>
      <c r="H9" s="152"/>
      <c r="I9" s="151"/>
      <c r="J9" s="152"/>
      <c r="K9" s="1"/>
      <c r="L9" s="18"/>
      <c r="M9" s="59"/>
      <c r="N9" s="68">
        <v>12</v>
      </c>
      <c r="O9" s="244">
        <f t="shared" si="0"/>
        <v>3.5714285714285716</v>
      </c>
      <c r="P9" s="151">
        <v>7</v>
      </c>
      <c r="Q9" s="151">
        <v>0</v>
      </c>
      <c r="R9" s="152">
        <f t="shared" si="1"/>
        <v>0</v>
      </c>
      <c r="S9" s="151">
        <v>4</v>
      </c>
      <c r="T9" s="152">
        <f t="shared" si="2"/>
        <v>57.142857142857146</v>
      </c>
      <c r="U9" s="151">
        <v>3</v>
      </c>
      <c r="V9" s="152">
        <f t="shared" si="3"/>
        <v>42.857142857142854</v>
      </c>
      <c r="W9" s="1">
        <v>0</v>
      </c>
      <c r="X9" s="18">
        <f t="shared" si="4"/>
        <v>0</v>
      </c>
      <c r="Y9" s="59">
        <f t="shared" si="5"/>
        <v>57.142857142857146</v>
      </c>
    </row>
    <row r="10" spans="1:25" ht="12.75">
      <c r="A10" s="223" t="s">
        <v>33</v>
      </c>
      <c r="B10" s="68">
        <v>7.5</v>
      </c>
      <c r="C10" s="151">
        <v>2.5</v>
      </c>
      <c r="D10" s="151">
        <v>4</v>
      </c>
      <c r="E10" s="151">
        <v>0</v>
      </c>
      <c r="F10" s="152">
        <f aca="true" t="shared" si="6" ref="F10:F18">E10*100/D10</f>
        <v>0</v>
      </c>
      <c r="G10" s="151">
        <v>1</v>
      </c>
      <c r="H10" s="152">
        <f aca="true" t="shared" si="7" ref="H10:H18">G10*100/D10</f>
        <v>25</v>
      </c>
      <c r="I10" s="151">
        <v>0</v>
      </c>
      <c r="J10" s="152">
        <f aca="true" t="shared" si="8" ref="J10:J18">I10*100/D10</f>
        <v>0</v>
      </c>
      <c r="K10" s="1">
        <v>3</v>
      </c>
      <c r="L10" s="18">
        <f aca="true" t="shared" si="9" ref="L10:L18">K10*100/D10</f>
        <v>75</v>
      </c>
      <c r="M10" s="59">
        <f aca="true" t="shared" si="10" ref="M10:M18">F10+H10</f>
        <v>25</v>
      </c>
      <c r="N10" s="68">
        <v>12.1</v>
      </c>
      <c r="O10" s="244">
        <f t="shared" si="0"/>
        <v>3.5714285714285716</v>
      </c>
      <c r="P10" s="151">
        <v>7</v>
      </c>
      <c r="Q10" s="151">
        <v>1</v>
      </c>
      <c r="R10" s="152">
        <f t="shared" si="1"/>
        <v>14.285714285714286</v>
      </c>
      <c r="S10" s="151">
        <v>2</v>
      </c>
      <c r="T10" s="152">
        <f t="shared" si="2"/>
        <v>28.571428571428573</v>
      </c>
      <c r="U10" s="151">
        <v>4</v>
      </c>
      <c r="V10" s="152">
        <f t="shared" si="3"/>
        <v>57.142857142857146</v>
      </c>
      <c r="W10" s="1">
        <v>0</v>
      </c>
      <c r="X10" s="18">
        <f t="shared" si="4"/>
        <v>0</v>
      </c>
      <c r="Y10" s="59">
        <f t="shared" si="5"/>
        <v>42.857142857142854</v>
      </c>
    </row>
    <row r="11" spans="1:25" ht="12.75">
      <c r="A11" s="223" t="s">
        <v>32</v>
      </c>
      <c r="B11" s="68">
        <v>10.93</v>
      </c>
      <c r="C11" s="151">
        <v>3.33</v>
      </c>
      <c r="D11" s="151">
        <v>15</v>
      </c>
      <c r="E11" s="151">
        <v>0</v>
      </c>
      <c r="F11" s="152">
        <f>E11*100/D11</f>
        <v>0</v>
      </c>
      <c r="G11" s="151">
        <v>7</v>
      </c>
      <c r="H11" s="152">
        <f>G11*100/D11</f>
        <v>46.666666666666664</v>
      </c>
      <c r="I11" s="151">
        <v>6</v>
      </c>
      <c r="J11" s="152">
        <f>I11*100/D11</f>
        <v>40</v>
      </c>
      <c r="K11" s="1">
        <v>2</v>
      </c>
      <c r="L11" s="18">
        <f>K11*100/D11</f>
        <v>13.333333333333334</v>
      </c>
      <c r="M11" s="59">
        <f>F11+H11</f>
        <v>46.666666666666664</v>
      </c>
      <c r="N11" s="68">
        <v>12.5</v>
      </c>
      <c r="O11" s="244">
        <f>(Q11*5+S11*4+U11*3+W11*2)/P11</f>
        <v>3.7096774193548385</v>
      </c>
      <c r="P11" s="151">
        <v>31</v>
      </c>
      <c r="Q11" s="151">
        <v>7</v>
      </c>
      <c r="R11" s="152">
        <f>Q11*100/P11</f>
        <v>22.580645161290324</v>
      </c>
      <c r="S11" s="151">
        <v>14</v>
      </c>
      <c r="T11" s="152">
        <f>S11*100/P11</f>
        <v>45.16129032258065</v>
      </c>
      <c r="U11" s="151">
        <v>4</v>
      </c>
      <c r="V11" s="152">
        <f>U11*100/P11</f>
        <v>12.903225806451612</v>
      </c>
      <c r="W11" s="1">
        <v>6</v>
      </c>
      <c r="X11" s="18">
        <f>W11*100/P11</f>
        <v>19.35483870967742</v>
      </c>
      <c r="Y11" s="59">
        <f>(Q11+S11)*100/P11</f>
        <v>67.74193548387096</v>
      </c>
    </row>
    <row r="12" spans="1:25" ht="12.75">
      <c r="A12" s="223" t="s">
        <v>10</v>
      </c>
      <c r="B12" s="68">
        <v>15.17</v>
      </c>
      <c r="C12" s="151">
        <v>4.33</v>
      </c>
      <c r="D12" s="151">
        <v>6</v>
      </c>
      <c r="E12" s="151">
        <v>2</v>
      </c>
      <c r="F12" s="152">
        <f t="shared" si="6"/>
        <v>33.333333333333336</v>
      </c>
      <c r="G12" s="151">
        <v>4</v>
      </c>
      <c r="H12" s="152">
        <f t="shared" si="7"/>
        <v>66.66666666666667</v>
      </c>
      <c r="I12" s="151">
        <v>0</v>
      </c>
      <c r="J12" s="152">
        <f t="shared" si="8"/>
        <v>0</v>
      </c>
      <c r="K12" s="1">
        <v>0</v>
      </c>
      <c r="L12" s="18">
        <f t="shared" si="9"/>
        <v>0</v>
      </c>
      <c r="M12" s="59">
        <f t="shared" si="10"/>
        <v>100</v>
      </c>
      <c r="N12" s="68">
        <v>12.5</v>
      </c>
      <c r="O12" s="244">
        <f t="shared" si="0"/>
        <v>3.6363636363636362</v>
      </c>
      <c r="P12" s="151">
        <v>11</v>
      </c>
      <c r="Q12" s="151">
        <v>2</v>
      </c>
      <c r="R12" s="152">
        <f t="shared" si="1"/>
        <v>18.181818181818183</v>
      </c>
      <c r="S12" s="151">
        <v>5</v>
      </c>
      <c r="T12" s="152">
        <f t="shared" si="2"/>
        <v>45.45454545454545</v>
      </c>
      <c r="U12" s="151">
        <v>2</v>
      </c>
      <c r="V12" s="152">
        <f t="shared" si="3"/>
        <v>18.181818181818183</v>
      </c>
      <c r="W12" s="1">
        <v>2</v>
      </c>
      <c r="X12" s="18">
        <f t="shared" si="4"/>
        <v>18.181818181818183</v>
      </c>
      <c r="Y12" s="59">
        <f t="shared" si="5"/>
        <v>63.63636363636363</v>
      </c>
    </row>
    <row r="13" spans="1:25" ht="12.75">
      <c r="A13" s="223" t="s">
        <v>6</v>
      </c>
      <c r="B13" s="68">
        <v>14</v>
      </c>
      <c r="C13" s="151">
        <v>4</v>
      </c>
      <c r="D13" s="152">
        <v>2</v>
      </c>
      <c r="E13" s="152">
        <v>0</v>
      </c>
      <c r="F13" s="152">
        <f t="shared" si="6"/>
        <v>0</v>
      </c>
      <c r="G13" s="152">
        <v>2</v>
      </c>
      <c r="H13" s="152">
        <f t="shared" si="7"/>
        <v>100</v>
      </c>
      <c r="I13" s="152">
        <v>0</v>
      </c>
      <c r="J13" s="152">
        <f t="shared" si="8"/>
        <v>0</v>
      </c>
      <c r="K13" s="2">
        <v>0</v>
      </c>
      <c r="L13" s="18">
        <f t="shared" si="9"/>
        <v>0</v>
      </c>
      <c r="M13" s="59">
        <f t="shared" si="10"/>
        <v>100</v>
      </c>
      <c r="N13" s="68">
        <v>12.7</v>
      </c>
      <c r="O13" s="244">
        <f t="shared" si="0"/>
        <v>3.6666666666666665</v>
      </c>
      <c r="P13" s="152">
        <v>3</v>
      </c>
      <c r="Q13" s="152">
        <v>0</v>
      </c>
      <c r="R13" s="152">
        <f t="shared" si="1"/>
        <v>0</v>
      </c>
      <c r="S13" s="152">
        <v>2</v>
      </c>
      <c r="T13" s="152">
        <f t="shared" si="2"/>
        <v>66.66666666666667</v>
      </c>
      <c r="U13" s="152">
        <v>1</v>
      </c>
      <c r="V13" s="152">
        <f t="shared" si="3"/>
        <v>33.333333333333336</v>
      </c>
      <c r="W13" s="2">
        <v>0</v>
      </c>
      <c r="X13" s="18">
        <f t="shared" si="4"/>
        <v>0</v>
      </c>
      <c r="Y13" s="59">
        <f t="shared" si="5"/>
        <v>66.66666666666667</v>
      </c>
    </row>
    <row r="14" spans="1:25" ht="12.75">
      <c r="A14" s="223" t="s">
        <v>3</v>
      </c>
      <c r="B14" s="68">
        <v>14.63</v>
      </c>
      <c r="C14" s="151">
        <v>4.2</v>
      </c>
      <c r="D14" s="151">
        <v>30</v>
      </c>
      <c r="E14" s="151">
        <v>8</v>
      </c>
      <c r="F14" s="152">
        <f t="shared" si="6"/>
        <v>26.666666666666668</v>
      </c>
      <c r="G14" s="151">
        <v>20</v>
      </c>
      <c r="H14" s="152">
        <f t="shared" si="7"/>
        <v>66.66666666666667</v>
      </c>
      <c r="I14" s="151">
        <v>2</v>
      </c>
      <c r="J14" s="152">
        <f t="shared" si="8"/>
        <v>6.666666666666667</v>
      </c>
      <c r="K14" s="1">
        <v>0</v>
      </c>
      <c r="L14" s="18">
        <f t="shared" si="9"/>
        <v>0</v>
      </c>
      <c r="M14" s="59">
        <f t="shared" si="10"/>
        <v>93.33333333333334</v>
      </c>
      <c r="N14" s="68">
        <v>12.7</v>
      </c>
      <c r="O14" s="244">
        <f t="shared" si="0"/>
        <v>3.8461538461538463</v>
      </c>
      <c r="P14" s="151">
        <v>26</v>
      </c>
      <c r="Q14" s="151">
        <v>7</v>
      </c>
      <c r="R14" s="152">
        <f t="shared" si="1"/>
        <v>26.923076923076923</v>
      </c>
      <c r="S14" s="151">
        <v>9</v>
      </c>
      <c r="T14" s="152">
        <f t="shared" si="2"/>
        <v>34.61538461538461</v>
      </c>
      <c r="U14" s="151">
        <v>9</v>
      </c>
      <c r="V14" s="152">
        <f t="shared" si="3"/>
        <v>34.61538461538461</v>
      </c>
      <c r="W14" s="1">
        <v>1</v>
      </c>
      <c r="X14" s="18">
        <f t="shared" si="4"/>
        <v>3.8461538461538463</v>
      </c>
      <c r="Y14" s="59">
        <f t="shared" si="5"/>
        <v>61.53846153846154</v>
      </c>
    </row>
    <row r="15" spans="1:25" ht="12.75">
      <c r="A15" s="223" t="s">
        <v>9</v>
      </c>
      <c r="B15" s="163">
        <v>13.58</v>
      </c>
      <c r="C15" s="225">
        <v>3.92</v>
      </c>
      <c r="D15" s="226">
        <v>12</v>
      </c>
      <c r="E15" s="226">
        <v>5</v>
      </c>
      <c r="F15" s="226">
        <f t="shared" si="6"/>
        <v>41.666666666666664</v>
      </c>
      <c r="G15" s="226">
        <v>2</v>
      </c>
      <c r="H15" s="226">
        <f t="shared" si="7"/>
        <v>16.666666666666668</v>
      </c>
      <c r="I15" s="226">
        <v>4</v>
      </c>
      <c r="J15" s="226">
        <f t="shared" si="8"/>
        <v>33.333333333333336</v>
      </c>
      <c r="K15" s="15">
        <v>1</v>
      </c>
      <c r="L15" s="34">
        <f t="shared" si="9"/>
        <v>8.333333333333334</v>
      </c>
      <c r="M15" s="59">
        <f t="shared" si="10"/>
        <v>58.33333333333333</v>
      </c>
      <c r="N15" s="163">
        <v>13.1</v>
      </c>
      <c r="O15" s="244">
        <f t="shared" si="0"/>
        <v>4</v>
      </c>
      <c r="P15" s="226">
        <v>12</v>
      </c>
      <c r="Q15" s="226">
        <v>4</v>
      </c>
      <c r="R15" s="152">
        <f t="shared" si="1"/>
        <v>33.333333333333336</v>
      </c>
      <c r="S15" s="226">
        <v>4</v>
      </c>
      <c r="T15" s="152">
        <f t="shared" si="2"/>
        <v>33.333333333333336</v>
      </c>
      <c r="U15" s="226">
        <v>4</v>
      </c>
      <c r="V15" s="152">
        <f t="shared" si="3"/>
        <v>33.333333333333336</v>
      </c>
      <c r="W15" s="15">
        <v>0</v>
      </c>
      <c r="X15" s="18">
        <f t="shared" si="4"/>
        <v>0</v>
      </c>
      <c r="Y15" s="59">
        <f t="shared" si="5"/>
        <v>66.66666666666667</v>
      </c>
    </row>
    <row r="16" spans="1:25" ht="12.75">
      <c r="A16" s="223" t="s">
        <v>16</v>
      </c>
      <c r="B16" s="68">
        <v>9.2</v>
      </c>
      <c r="C16" s="151">
        <v>3.1</v>
      </c>
      <c r="D16" s="151">
        <v>10</v>
      </c>
      <c r="E16" s="151">
        <v>1</v>
      </c>
      <c r="F16" s="152">
        <f t="shared" si="6"/>
        <v>10</v>
      </c>
      <c r="G16" s="151">
        <v>1</v>
      </c>
      <c r="H16" s="152">
        <f t="shared" si="7"/>
        <v>10</v>
      </c>
      <c r="I16" s="151">
        <v>6</v>
      </c>
      <c r="J16" s="152">
        <f t="shared" si="8"/>
        <v>60</v>
      </c>
      <c r="K16" s="1">
        <v>2</v>
      </c>
      <c r="L16" s="18">
        <f t="shared" si="9"/>
        <v>20</v>
      </c>
      <c r="M16" s="59">
        <f t="shared" si="10"/>
        <v>20</v>
      </c>
      <c r="N16" s="68">
        <v>13.3</v>
      </c>
      <c r="O16" s="244">
        <f t="shared" si="0"/>
        <v>3.875</v>
      </c>
      <c r="P16" s="151">
        <v>8</v>
      </c>
      <c r="Q16" s="151">
        <v>3</v>
      </c>
      <c r="R16" s="152">
        <f t="shared" si="1"/>
        <v>37.5</v>
      </c>
      <c r="S16" s="151">
        <v>2</v>
      </c>
      <c r="T16" s="152">
        <f t="shared" si="2"/>
        <v>25</v>
      </c>
      <c r="U16" s="151">
        <v>2</v>
      </c>
      <c r="V16" s="152">
        <f t="shared" si="3"/>
        <v>25</v>
      </c>
      <c r="W16" s="1">
        <v>1</v>
      </c>
      <c r="X16" s="18">
        <f t="shared" si="4"/>
        <v>12.5</v>
      </c>
      <c r="Y16" s="59">
        <f t="shared" si="5"/>
        <v>62.5</v>
      </c>
    </row>
    <row r="17" spans="1:25" ht="12.75">
      <c r="A17" s="39" t="s">
        <v>105</v>
      </c>
      <c r="B17" s="247">
        <v>12.15</v>
      </c>
      <c r="C17" s="248">
        <v>3.64</v>
      </c>
      <c r="D17" s="248">
        <v>212</v>
      </c>
      <c r="E17" s="248">
        <v>37</v>
      </c>
      <c r="F17" s="249">
        <f t="shared" si="6"/>
        <v>17.452830188679247</v>
      </c>
      <c r="G17" s="248">
        <v>95</v>
      </c>
      <c r="H17" s="249">
        <f t="shared" si="7"/>
        <v>44.81132075471698</v>
      </c>
      <c r="I17" s="248">
        <v>48</v>
      </c>
      <c r="J17" s="249">
        <f t="shared" si="8"/>
        <v>22.641509433962263</v>
      </c>
      <c r="K17" s="250">
        <v>32</v>
      </c>
      <c r="L17" s="251">
        <f t="shared" si="9"/>
        <v>15.09433962264151</v>
      </c>
      <c r="M17" s="252">
        <f t="shared" si="10"/>
        <v>62.26415094339623</v>
      </c>
      <c r="N17" s="247">
        <v>13.3</v>
      </c>
      <c r="O17" s="253">
        <f t="shared" si="0"/>
        <v>3.8854166666666665</v>
      </c>
      <c r="P17" s="248">
        <v>288</v>
      </c>
      <c r="Q17" s="248">
        <v>73</v>
      </c>
      <c r="R17" s="254">
        <f t="shared" si="1"/>
        <v>25.34722222222222</v>
      </c>
      <c r="S17" s="248">
        <v>130</v>
      </c>
      <c r="T17" s="254">
        <f t="shared" si="2"/>
        <v>45.138888888888886</v>
      </c>
      <c r="U17" s="248">
        <v>64</v>
      </c>
      <c r="V17" s="254">
        <f t="shared" si="3"/>
        <v>22.22222222222222</v>
      </c>
      <c r="W17" s="250">
        <v>21</v>
      </c>
      <c r="X17" s="246">
        <f t="shared" si="4"/>
        <v>7.291666666666667</v>
      </c>
      <c r="Y17" s="133">
        <f t="shared" si="5"/>
        <v>70.48611111111111</v>
      </c>
    </row>
    <row r="18" spans="1:25" ht="12.75">
      <c r="A18" s="223" t="s">
        <v>34</v>
      </c>
      <c r="B18" s="68">
        <v>12.67</v>
      </c>
      <c r="C18" s="1">
        <v>3.6</v>
      </c>
      <c r="D18" s="1">
        <v>15</v>
      </c>
      <c r="E18" s="1">
        <v>1</v>
      </c>
      <c r="F18" s="2">
        <f t="shared" si="6"/>
        <v>6.666666666666667</v>
      </c>
      <c r="G18" s="1">
        <v>8</v>
      </c>
      <c r="H18" s="2">
        <f t="shared" si="7"/>
        <v>53.333333333333336</v>
      </c>
      <c r="I18" s="1">
        <v>5</v>
      </c>
      <c r="J18" s="2">
        <f t="shared" si="8"/>
        <v>33.333333333333336</v>
      </c>
      <c r="K18" s="1">
        <v>1</v>
      </c>
      <c r="L18" s="2">
        <f t="shared" si="9"/>
        <v>6.666666666666667</v>
      </c>
      <c r="M18" s="59">
        <f t="shared" si="10"/>
        <v>60</v>
      </c>
      <c r="N18" s="68">
        <v>13.4</v>
      </c>
      <c r="O18" s="24">
        <f t="shared" si="0"/>
        <v>3.9545454545454546</v>
      </c>
      <c r="P18" s="1">
        <v>22</v>
      </c>
      <c r="Q18" s="1">
        <v>6</v>
      </c>
      <c r="R18" s="2">
        <f t="shared" si="1"/>
        <v>27.272727272727273</v>
      </c>
      <c r="S18" s="1">
        <v>9</v>
      </c>
      <c r="T18" s="2">
        <f t="shared" si="2"/>
        <v>40.90909090909091</v>
      </c>
      <c r="U18" s="1">
        <v>7</v>
      </c>
      <c r="V18" s="2">
        <f t="shared" si="3"/>
        <v>31.818181818181817</v>
      </c>
      <c r="W18" s="1">
        <v>0</v>
      </c>
      <c r="X18" s="2">
        <f t="shared" si="4"/>
        <v>0</v>
      </c>
      <c r="Y18" s="59">
        <f t="shared" si="5"/>
        <v>68.18181818181819</v>
      </c>
    </row>
    <row r="19" spans="1:25" ht="12.75">
      <c r="A19" s="223" t="s">
        <v>8</v>
      </c>
      <c r="B19" s="68"/>
      <c r="C19" s="1"/>
      <c r="D19" s="1"/>
      <c r="E19" s="1"/>
      <c r="F19" s="2"/>
      <c r="G19" s="1"/>
      <c r="H19" s="2"/>
      <c r="I19" s="1"/>
      <c r="J19" s="2"/>
      <c r="K19" s="1"/>
      <c r="L19" s="2"/>
      <c r="M19" s="59"/>
      <c r="N19" s="68">
        <v>13.6</v>
      </c>
      <c r="O19" s="24">
        <f t="shared" si="0"/>
        <v>4</v>
      </c>
      <c r="P19" s="1">
        <v>5</v>
      </c>
      <c r="Q19" s="1">
        <v>0</v>
      </c>
      <c r="R19" s="2">
        <f t="shared" si="1"/>
        <v>0</v>
      </c>
      <c r="S19" s="1">
        <v>5</v>
      </c>
      <c r="T19" s="2">
        <f t="shared" si="2"/>
        <v>100</v>
      </c>
      <c r="U19" s="1">
        <v>0</v>
      </c>
      <c r="V19" s="2">
        <f t="shared" si="3"/>
        <v>0</v>
      </c>
      <c r="W19" s="1">
        <v>0</v>
      </c>
      <c r="X19" s="2">
        <f t="shared" si="4"/>
        <v>0</v>
      </c>
      <c r="Y19" s="59">
        <f t="shared" si="5"/>
        <v>100</v>
      </c>
    </row>
    <row r="20" spans="1:25" ht="12.75">
      <c r="A20" s="223" t="s">
        <v>1</v>
      </c>
      <c r="B20" s="68">
        <v>9.42</v>
      </c>
      <c r="C20" s="1">
        <v>3.17</v>
      </c>
      <c r="D20" s="1">
        <v>12</v>
      </c>
      <c r="E20" s="1">
        <v>1</v>
      </c>
      <c r="F20" s="2">
        <f>E20*100/D20</f>
        <v>8.333333333333334</v>
      </c>
      <c r="G20" s="1">
        <v>3</v>
      </c>
      <c r="H20" s="2">
        <f>G20*100/D20</f>
        <v>25</v>
      </c>
      <c r="I20" s="1">
        <v>5</v>
      </c>
      <c r="J20" s="2">
        <f>I20*100/D20</f>
        <v>41.666666666666664</v>
      </c>
      <c r="K20" s="1">
        <v>3</v>
      </c>
      <c r="L20" s="2">
        <f>K20*100/D20</f>
        <v>25</v>
      </c>
      <c r="M20" s="59">
        <f>F20+H20</f>
        <v>33.333333333333336</v>
      </c>
      <c r="N20" s="68">
        <v>13.7</v>
      </c>
      <c r="O20" s="24">
        <f t="shared" si="0"/>
        <v>3.6666666666666665</v>
      </c>
      <c r="P20" s="1">
        <v>6</v>
      </c>
      <c r="Q20" s="1">
        <v>1</v>
      </c>
      <c r="R20" s="2">
        <f t="shared" si="1"/>
        <v>16.666666666666668</v>
      </c>
      <c r="S20" s="1">
        <v>2</v>
      </c>
      <c r="T20" s="2">
        <f t="shared" si="2"/>
        <v>33.333333333333336</v>
      </c>
      <c r="U20" s="1">
        <v>3</v>
      </c>
      <c r="V20" s="2">
        <f t="shared" si="3"/>
        <v>50</v>
      </c>
      <c r="W20" s="1">
        <v>0</v>
      </c>
      <c r="X20" s="2">
        <f t="shared" si="4"/>
        <v>0</v>
      </c>
      <c r="Y20" s="59">
        <f t="shared" si="5"/>
        <v>50</v>
      </c>
    </row>
    <row r="21" spans="1:25" ht="12.75">
      <c r="A21" s="223" t="s">
        <v>14</v>
      </c>
      <c r="B21" s="68">
        <v>12.9</v>
      </c>
      <c r="C21" s="1">
        <v>3.8</v>
      </c>
      <c r="D21" s="1">
        <v>10</v>
      </c>
      <c r="E21" s="1">
        <v>3</v>
      </c>
      <c r="F21" s="2">
        <f>E21*100/D21</f>
        <v>30</v>
      </c>
      <c r="G21" s="1">
        <v>3</v>
      </c>
      <c r="H21" s="2">
        <f>G21*100/D21</f>
        <v>30</v>
      </c>
      <c r="I21" s="1">
        <v>3</v>
      </c>
      <c r="J21" s="2">
        <f>I21*100/D21</f>
        <v>30</v>
      </c>
      <c r="K21" s="1">
        <v>1</v>
      </c>
      <c r="L21" s="2">
        <f>K21*100/D21</f>
        <v>10</v>
      </c>
      <c r="M21" s="59">
        <f>F21+H21</f>
        <v>60</v>
      </c>
      <c r="N21" s="68">
        <v>13.8</v>
      </c>
      <c r="O21" s="24">
        <f t="shared" si="0"/>
        <v>3.8333333333333335</v>
      </c>
      <c r="P21" s="1">
        <v>6</v>
      </c>
      <c r="Q21" s="1">
        <v>0</v>
      </c>
      <c r="R21" s="2">
        <f t="shared" si="1"/>
        <v>0</v>
      </c>
      <c r="S21" s="1">
        <v>5</v>
      </c>
      <c r="T21" s="2">
        <f t="shared" si="2"/>
        <v>83.33333333333333</v>
      </c>
      <c r="U21" s="1">
        <v>1</v>
      </c>
      <c r="V21" s="2">
        <f t="shared" si="3"/>
        <v>16.666666666666668</v>
      </c>
      <c r="W21" s="1">
        <v>0</v>
      </c>
      <c r="X21" s="2">
        <f t="shared" si="4"/>
        <v>0</v>
      </c>
      <c r="Y21" s="59">
        <f t="shared" si="5"/>
        <v>83.33333333333333</v>
      </c>
    </row>
    <row r="22" spans="1:25" ht="12.75">
      <c r="A22" s="223" t="s">
        <v>12</v>
      </c>
      <c r="B22" s="68">
        <v>9.5</v>
      </c>
      <c r="C22" s="1">
        <v>3.08</v>
      </c>
      <c r="D22" s="1">
        <v>12</v>
      </c>
      <c r="E22" s="1">
        <v>0</v>
      </c>
      <c r="F22" s="2">
        <f>E22*100/D22</f>
        <v>0</v>
      </c>
      <c r="G22" s="1">
        <v>6</v>
      </c>
      <c r="H22" s="2">
        <f>G22*100/D22</f>
        <v>50</v>
      </c>
      <c r="I22" s="1">
        <v>1</v>
      </c>
      <c r="J22" s="2">
        <f>I22*100/D22</f>
        <v>8.333333333333334</v>
      </c>
      <c r="K22" s="1">
        <v>5</v>
      </c>
      <c r="L22" s="2">
        <f>K22*100/D22</f>
        <v>41.666666666666664</v>
      </c>
      <c r="M22" s="59">
        <f>F22+H22</f>
        <v>50</v>
      </c>
      <c r="N22" s="68">
        <v>13.9</v>
      </c>
      <c r="O22" s="24">
        <f t="shared" si="0"/>
        <v>4.125</v>
      </c>
      <c r="P22" s="1">
        <v>8</v>
      </c>
      <c r="Q22" s="1">
        <v>3</v>
      </c>
      <c r="R22" s="2">
        <f t="shared" si="1"/>
        <v>37.5</v>
      </c>
      <c r="S22" s="1">
        <v>4</v>
      </c>
      <c r="T22" s="2">
        <f t="shared" si="2"/>
        <v>50</v>
      </c>
      <c r="U22" s="1">
        <v>0</v>
      </c>
      <c r="V22" s="2">
        <f t="shared" si="3"/>
        <v>0</v>
      </c>
      <c r="W22" s="1">
        <v>1</v>
      </c>
      <c r="X22" s="2">
        <f t="shared" si="4"/>
        <v>12.5</v>
      </c>
      <c r="Y22" s="59">
        <f t="shared" si="5"/>
        <v>87.5</v>
      </c>
    </row>
    <row r="23" spans="1:25" ht="12.75">
      <c r="A23" s="223" t="s">
        <v>29</v>
      </c>
      <c r="B23" s="68"/>
      <c r="C23" s="1"/>
      <c r="D23" s="1"/>
      <c r="E23" s="1"/>
      <c r="F23" s="2"/>
      <c r="G23" s="1"/>
      <c r="H23" s="2"/>
      <c r="I23" s="1"/>
      <c r="J23" s="2"/>
      <c r="K23" s="1"/>
      <c r="L23" s="2"/>
      <c r="M23" s="59"/>
      <c r="N23" s="68">
        <v>14</v>
      </c>
      <c r="O23" s="24">
        <f t="shared" si="0"/>
        <v>4</v>
      </c>
      <c r="P23" s="1">
        <v>4</v>
      </c>
      <c r="Q23" s="1">
        <v>0</v>
      </c>
      <c r="R23" s="2">
        <f t="shared" si="1"/>
        <v>0</v>
      </c>
      <c r="S23" s="1">
        <v>4</v>
      </c>
      <c r="T23" s="2">
        <f t="shared" si="2"/>
        <v>100</v>
      </c>
      <c r="U23" s="1">
        <v>0</v>
      </c>
      <c r="V23" s="2">
        <f t="shared" si="3"/>
        <v>0</v>
      </c>
      <c r="W23" s="1">
        <v>0</v>
      </c>
      <c r="X23" s="2">
        <f t="shared" si="4"/>
        <v>0</v>
      </c>
      <c r="Y23" s="59">
        <f t="shared" si="5"/>
        <v>100</v>
      </c>
    </row>
    <row r="24" spans="1:25" ht="12.75">
      <c r="A24" s="224" t="s">
        <v>7</v>
      </c>
      <c r="B24" s="68">
        <v>16</v>
      </c>
      <c r="C24" s="1">
        <v>4.5</v>
      </c>
      <c r="D24" s="1">
        <v>4</v>
      </c>
      <c r="E24" s="1">
        <v>2</v>
      </c>
      <c r="F24" s="2">
        <f>E24*100/D24</f>
        <v>50</v>
      </c>
      <c r="G24" s="1">
        <v>2</v>
      </c>
      <c r="H24" s="2">
        <f>G24*100/D24</f>
        <v>50</v>
      </c>
      <c r="I24" s="1">
        <v>0</v>
      </c>
      <c r="J24" s="2">
        <f>I24*100/D24</f>
        <v>0</v>
      </c>
      <c r="K24" s="1">
        <v>0</v>
      </c>
      <c r="L24" s="2">
        <f>K24*100/D24</f>
        <v>0</v>
      </c>
      <c r="M24" s="59">
        <f>F24+H24</f>
        <v>100</v>
      </c>
      <c r="N24" s="68">
        <v>15</v>
      </c>
      <c r="O24" s="24">
        <f t="shared" si="0"/>
        <v>4.125</v>
      </c>
      <c r="P24" s="1">
        <v>8</v>
      </c>
      <c r="Q24" s="1">
        <v>2</v>
      </c>
      <c r="R24" s="2">
        <f t="shared" si="1"/>
        <v>25</v>
      </c>
      <c r="S24" s="1">
        <v>5</v>
      </c>
      <c r="T24" s="2">
        <f t="shared" si="2"/>
        <v>62.5</v>
      </c>
      <c r="U24" s="1">
        <v>1</v>
      </c>
      <c r="V24" s="2">
        <f t="shared" si="3"/>
        <v>12.5</v>
      </c>
      <c r="W24" s="1">
        <v>0</v>
      </c>
      <c r="X24" s="2">
        <f t="shared" si="4"/>
        <v>0</v>
      </c>
      <c r="Y24" s="59">
        <f t="shared" si="5"/>
        <v>87.5</v>
      </c>
    </row>
    <row r="25" spans="1:25" ht="12.75">
      <c r="A25" s="223" t="s">
        <v>30</v>
      </c>
      <c r="B25" s="215">
        <v>12.57</v>
      </c>
      <c r="C25" s="1">
        <v>3.8</v>
      </c>
      <c r="D25" s="1">
        <v>14</v>
      </c>
      <c r="E25" s="1">
        <v>2</v>
      </c>
      <c r="F25" s="2">
        <f>E25*100/D25</f>
        <v>14.285714285714286</v>
      </c>
      <c r="G25" s="1">
        <v>7</v>
      </c>
      <c r="H25" s="2">
        <f>G25*100/D25</f>
        <v>50</v>
      </c>
      <c r="I25" s="1">
        <v>5</v>
      </c>
      <c r="J25" s="2">
        <f>I25*100/D25</f>
        <v>35.714285714285715</v>
      </c>
      <c r="K25" s="1">
        <v>0</v>
      </c>
      <c r="L25" s="2">
        <f>K25*100/D25</f>
        <v>0</v>
      </c>
      <c r="M25" s="59">
        <f>F25+H25</f>
        <v>64.28571428571429</v>
      </c>
      <c r="N25" s="215">
        <v>15.2</v>
      </c>
      <c r="O25" s="24">
        <f t="shared" si="0"/>
        <v>4.25</v>
      </c>
      <c r="P25" s="1">
        <v>36</v>
      </c>
      <c r="Q25" s="1">
        <v>16</v>
      </c>
      <c r="R25" s="2">
        <f t="shared" si="1"/>
        <v>44.44444444444444</v>
      </c>
      <c r="S25" s="1">
        <v>14</v>
      </c>
      <c r="T25" s="2">
        <f t="shared" si="2"/>
        <v>38.888888888888886</v>
      </c>
      <c r="U25" s="1">
        <v>5</v>
      </c>
      <c r="V25" s="2">
        <f t="shared" si="3"/>
        <v>13.88888888888889</v>
      </c>
      <c r="W25" s="1">
        <v>1</v>
      </c>
      <c r="X25" s="2">
        <f t="shared" si="4"/>
        <v>2.7777777777777777</v>
      </c>
      <c r="Y25" s="59">
        <f t="shared" si="5"/>
        <v>83.33333333333333</v>
      </c>
    </row>
    <row r="26" spans="1:25" ht="12.75">
      <c r="A26" s="223" t="s">
        <v>4</v>
      </c>
      <c r="B26" s="215">
        <v>16.18</v>
      </c>
      <c r="C26" s="1">
        <v>4.45</v>
      </c>
      <c r="D26" s="1">
        <v>11</v>
      </c>
      <c r="E26" s="1">
        <v>5</v>
      </c>
      <c r="F26" s="2">
        <f>E26*100/D26</f>
        <v>45.45454545454545</v>
      </c>
      <c r="G26" s="1">
        <v>6</v>
      </c>
      <c r="H26" s="2">
        <f>G26*100/D26</f>
        <v>54.54545454545455</v>
      </c>
      <c r="I26" s="1">
        <v>0</v>
      </c>
      <c r="J26" s="2">
        <f>I26*100/D26</f>
        <v>0</v>
      </c>
      <c r="K26" s="1">
        <v>0</v>
      </c>
      <c r="L26" s="2">
        <f>K26*100/D26</f>
        <v>0</v>
      </c>
      <c r="M26" s="59">
        <f>F26+H26</f>
        <v>100</v>
      </c>
      <c r="N26" s="215">
        <v>15.5</v>
      </c>
      <c r="O26" s="24">
        <f t="shared" si="0"/>
        <v>4.357142857142857</v>
      </c>
      <c r="P26" s="1">
        <v>14</v>
      </c>
      <c r="Q26" s="1">
        <v>8</v>
      </c>
      <c r="R26" s="2">
        <f t="shared" si="1"/>
        <v>57.142857142857146</v>
      </c>
      <c r="S26" s="1">
        <v>3</v>
      </c>
      <c r="T26" s="2">
        <f t="shared" si="2"/>
        <v>21.428571428571427</v>
      </c>
      <c r="U26" s="1">
        <v>3</v>
      </c>
      <c r="V26" s="2">
        <f t="shared" si="3"/>
        <v>21.428571428571427</v>
      </c>
      <c r="W26" s="1">
        <v>0</v>
      </c>
      <c r="X26" s="2">
        <f t="shared" si="4"/>
        <v>0</v>
      </c>
      <c r="Y26" s="59">
        <f t="shared" si="5"/>
        <v>78.57142857142857</v>
      </c>
    </row>
    <row r="27" spans="1:25" ht="12.75">
      <c r="A27" s="223" t="s">
        <v>5</v>
      </c>
      <c r="B27" s="215">
        <v>12</v>
      </c>
      <c r="C27" s="1">
        <v>3.5</v>
      </c>
      <c r="D27" s="1">
        <v>6</v>
      </c>
      <c r="E27" s="1">
        <v>0</v>
      </c>
      <c r="F27" s="2">
        <f>E27*100/D27</f>
        <v>0</v>
      </c>
      <c r="G27" s="1">
        <v>3</v>
      </c>
      <c r="H27" s="2">
        <f>G27*100/D27</f>
        <v>50</v>
      </c>
      <c r="I27" s="1">
        <v>3</v>
      </c>
      <c r="J27" s="2">
        <f>I27*100/D27</f>
        <v>50</v>
      </c>
      <c r="K27" s="1">
        <v>0</v>
      </c>
      <c r="L27" s="2">
        <f>K27*100/D27</f>
        <v>0</v>
      </c>
      <c r="M27" s="59">
        <f>F27+H27</f>
        <v>50</v>
      </c>
      <c r="N27" s="215">
        <v>15.9</v>
      </c>
      <c r="O27" s="24">
        <f t="shared" si="0"/>
        <v>4.363636363636363</v>
      </c>
      <c r="P27" s="1">
        <v>11</v>
      </c>
      <c r="Q27" s="1">
        <v>5</v>
      </c>
      <c r="R27" s="2">
        <f t="shared" si="1"/>
        <v>45.45454545454545</v>
      </c>
      <c r="S27" s="1">
        <v>5</v>
      </c>
      <c r="T27" s="2">
        <f t="shared" si="2"/>
        <v>45.45454545454545</v>
      </c>
      <c r="U27" s="1">
        <v>1</v>
      </c>
      <c r="V27" s="2">
        <f t="shared" si="3"/>
        <v>9.090909090909092</v>
      </c>
      <c r="W27" s="1">
        <v>0</v>
      </c>
      <c r="X27" s="2">
        <f t="shared" si="4"/>
        <v>0</v>
      </c>
      <c r="Y27" s="59">
        <f t="shared" si="5"/>
        <v>90.9090909090909</v>
      </c>
    </row>
    <row r="28" spans="1:25" ht="12.75">
      <c r="A28" s="223" t="s">
        <v>13</v>
      </c>
      <c r="B28" s="215">
        <v>16.33</v>
      </c>
      <c r="C28" s="1">
        <v>4.5</v>
      </c>
      <c r="D28" s="1">
        <v>6</v>
      </c>
      <c r="E28" s="1">
        <v>3</v>
      </c>
      <c r="F28" s="2">
        <f>E28*100/D28</f>
        <v>50</v>
      </c>
      <c r="G28" s="1">
        <v>3</v>
      </c>
      <c r="H28" s="2">
        <f>G28*100/D28</f>
        <v>50</v>
      </c>
      <c r="I28" s="1">
        <v>0</v>
      </c>
      <c r="J28" s="2">
        <f>I28*100/D28</f>
        <v>0</v>
      </c>
      <c r="K28" s="1">
        <v>0</v>
      </c>
      <c r="L28" s="2">
        <f>K28*100/D28</f>
        <v>0</v>
      </c>
      <c r="M28" s="59">
        <f>F28+H28</f>
        <v>100</v>
      </c>
      <c r="N28" s="215">
        <v>16.3</v>
      </c>
      <c r="O28" s="24">
        <f t="shared" si="0"/>
        <v>4.428571428571429</v>
      </c>
      <c r="P28" s="1">
        <v>7</v>
      </c>
      <c r="Q28" s="1">
        <v>3</v>
      </c>
      <c r="R28" s="2">
        <f t="shared" si="1"/>
        <v>42.857142857142854</v>
      </c>
      <c r="S28" s="1">
        <v>4</v>
      </c>
      <c r="T28" s="2">
        <f t="shared" si="2"/>
        <v>57.142857142857146</v>
      </c>
      <c r="U28" s="1">
        <v>0</v>
      </c>
      <c r="V28" s="2">
        <f t="shared" si="3"/>
        <v>0</v>
      </c>
      <c r="W28" s="1">
        <v>0</v>
      </c>
      <c r="X28" s="2">
        <f t="shared" si="4"/>
        <v>0</v>
      </c>
      <c r="Y28" s="59">
        <f t="shared" si="5"/>
        <v>100</v>
      </c>
    </row>
    <row r="29" spans="1:25" ht="12.75">
      <c r="A29" s="38"/>
      <c r="B29" s="215"/>
      <c r="C29" s="1"/>
      <c r="D29" s="1"/>
      <c r="E29" s="1"/>
      <c r="F29" s="2"/>
      <c r="G29" s="1"/>
      <c r="H29" s="2"/>
      <c r="I29" s="1"/>
      <c r="J29" s="2"/>
      <c r="K29" s="1"/>
      <c r="L29" s="2"/>
      <c r="M29" s="59"/>
      <c r="N29" s="215"/>
      <c r="O29" s="24"/>
      <c r="P29" s="1"/>
      <c r="Q29" s="1"/>
      <c r="R29" s="2"/>
      <c r="S29" s="1"/>
      <c r="T29" s="2"/>
      <c r="U29" s="1"/>
      <c r="V29" s="2"/>
      <c r="W29" s="1"/>
      <c r="X29" s="2"/>
      <c r="Y29" s="59"/>
    </row>
    <row r="30" spans="1:25" ht="12.75">
      <c r="A30" s="224" t="s">
        <v>143</v>
      </c>
      <c r="B30" s="215">
        <v>2</v>
      </c>
      <c r="C30" s="1">
        <v>2</v>
      </c>
      <c r="D30" s="1">
        <v>1</v>
      </c>
      <c r="E30" s="1">
        <v>0</v>
      </c>
      <c r="F30" s="2">
        <f>E30*100/D30</f>
        <v>0</v>
      </c>
      <c r="G30" s="1">
        <v>0</v>
      </c>
      <c r="H30" s="2">
        <f>G30*100/D30</f>
        <v>0</v>
      </c>
      <c r="I30" s="1">
        <v>0</v>
      </c>
      <c r="J30" s="2">
        <f>I30*100/D30</f>
        <v>0</v>
      </c>
      <c r="K30" s="1">
        <v>1</v>
      </c>
      <c r="L30" s="2">
        <f>K30*100/D30</f>
        <v>100</v>
      </c>
      <c r="M30" s="59">
        <f>F30+H30</f>
        <v>0</v>
      </c>
      <c r="N30" s="215">
        <v>11</v>
      </c>
      <c r="O30" s="24">
        <f t="shared" si="0"/>
        <v>3</v>
      </c>
      <c r="P30" s="1">
        <v>1</v>
      </c>
      <c r="Q30" s="1">
        <v>0</v>
      </c>
      <c r="R30" s="2">
        <f t="shared" si="1"/>
        <v>0</v>
      </c>
      <c r="S30" s="1">
        <v>0</v>
      </c>
      <c r="T30" s="2">
        <f t="shared" si="2"/>
        <v>0</v>
      </c>
      <c r="U30" s="1">
        <v>1</v>
      </c>
      <c r="V30" s="2">
        <f t="shared" si="3"/>
        <v>100</v>
      </c>
      <c r="W30" s="1">
        <v>0</v>
      </c>
      <c r="X30" s="2">
        <f t="shared" si="4"/>
        <v>0</v>
      </c>
      <c r="Y30" s="59">
        <f t="shared" si="5"/>
        <v>0</v>
      </c>
    </row>
    <row r="31" spans="1:25" ht="12.75">
      <c r="A31" s="223" t="s">
        <v>144</v>
      </c>
      <c r="B31" s="237">
        <v>8.5</v>
      </c>
      <c r="C31" s="2">
        <v>3</v>
      </c>
      <c r="D31" s="2">
        <v>4</v>
      </c>
      <c r="E31" s="2">
        <v>0</v>
      </c>
      <c r="F31" s="2">
        <f>E31*100/D31</f>
        <v>0</v>
      </c>
      <c r="G31" s="2">
        <v>1</v>
      </c>
      <c r="H31" s="2">
        <f>G31*100/D31</f>
        <v>25</v>
      </c>
      <c r="I31" s="2">
        <v>2</v>
      </c>
      <c r="J31" s="2">
        <f>I31*100/D31</f>
        <v>50</v>
      </c>
      <c r="K31" s="2">
        <v>1</v>
      </c>
      <c r="L31" s="2">
        <f>K31*100/D31</f>
        <v>25</v>
      </c>
      <c r="M31" s="59">
        <f>F31+H31</f>
        <v>25</v>
      </c>
      <c r="N31" s="237">
        <v>2</v>
      </c>
      <c r="O31" s="24">
        <f t="shared" si="0"/>
        <v>2</v>
      </c>
      <c r="P31" s="2">
        <v>1</v>
      </c>
      <c r="Q31" s="2">
        <v>0</v>
      </c>
      <c r="R31" s="2">
        <f t="shared" si="1"/>
        <v>0</v>
      </c>
      <c r="S31" s="2">
        <v>0</v>
      </c>
      <c r="T31" s="2">
        <f t="shared" si="2"/>
        <v>0</v>
      </c>
      <c r="U31" s="2"/>
      <c r="V31" s="2">
        <f t="shared" si="3"/>
        <v>0</v>
      </c>
      <c r="W31" s="2">
        <v>1</v>
      </c>
      <c r="X31" s="2">
        <f t="shared" si="4"/>
        <v>100</v>
      </c>
      <c r="Y31" s="59">
        <f t="shared" si="5"/>
        <v>0</v>
      </c>
    </row>
    <row r="32" spans="1:25" ht="12.75">
      <c r="A32" s="223" t="s">
        <v>161</v>
      </c>
      <c r="B32" s="237"/>
      <c r="C32" s="2"/>
      <c r="D32" s="2"/>
      <c r="E32" s="2"/>
      <c r="F32" s="2"/>
      <c r="G32" s="2"/>
      <c r="H32" s="2"/>
      <c r="I32" s="2"/>
      <c r="J32" s="2"/>
      <c r="K32" s="2"/>
      <c r="L32" s="2"/>
      <c r="M32" s="59"/>
      <c r="N32" s="237">
        <v>9.5</v>
      </c>
      <c r="O32" s="24">
        <f t="shared" si="0"/>
        <v>3</v>
      </c>
      <c r="P32" s="2">
        <v>2</v>
      </c>
      <c r="Q32" s="2">
        <v>0</v>
      </c>
      <c r="R32" s="2">
        <f t="shared" si="1"/>
        <v>0</v>
      </c>
      <c r="S32" s="2">
        <v>0</v>
      </c>
      <c r="T32" s="2">
        <f t="shared" si="2"/>
        <v>0</v>
      </c>
      <c r="U32" s="2">
        <v>2</v>
      </c>
      <c r="V32" s="2">
        <f t="shared" si="3"/>
        <v>100</v>
      </c>
      <c r="W32" s="2">
        <v>0</v>
      </c>
      <c r="X32" s="2">
        <f t="shared" si="4"/>
        <v>0</v>
      </c>
      <c r="Y32" s="59">
        <f t="shared" si="5"/>
        <v>0</v>
      </c>
    </row>
    <row r="33" spans="1:25" ht="12.75">
      <c r="A33" s="223" t="s">
        <v>61</v>
      </c>
      <c r="B33" s="237">
        <v>5.44</v>
      </c>
      <c r="C33" s="2">
        <v>2.22</v>
      </c>
      <c r="D33" s="2">
        <v>18</v>
      </c>
      <c r="E33" s="2">
        <v>0</v>
      </c>
      <c r="F33" s="2">
        <f>E33*100/D33</f>
        <v>0</v>
      </c>
      <c r="G33" s="2">
        <v>0</v>
      </c>
      <c r="H33" s="2">
        <f>G33*100/D33</f>
        <v>0</v>
      </c>
      <c r="I33" s="2">
        <v>4</v>
      </c>
      <c r="J33" s="2">
        <f>I33*100/D33</f>
        <v>22.22222222222222</v>
      </c>
      <c r="K33" s="2">
        <v>14</v>
      </c>
      <c r="L33" s="2">
        <f>K33*100/D33</f>
        <v>77.77777777777777</v>
      </c>
      <c r="M33" s="59">
        <f>F33+H33</f>
        <v>0</v>
      </c>
      <c r="N33" s="237">
        <v>7.71</v>
      </c>
      <c r="O33" s="24">
        <f t="shared" si="0"/>
        <v>2.761904761904762</v>
      </c>
      <c r="P33" s="2">
        <v>21</v>
      </c>
      <c r="Q33" s="2">
        <v>0</v>
      </c>
      <c r="R33" s="2">
        <f t="shared" si="1"/>
        <v>0</v>
      </c>
      <c r="S33" s="2">
        <v>5</v>
      </c>
      <c r="T33" s="2">
        <f t="shared" si="2"/>
        <v>23.80952380952381</v>
      </c>
      <c r="U33" s="2">
        <v>6</v>
      </c>
      <c r="V33" s="2">
        <f t="shared" si="3"/>
        <v>28.571428571428573</v>
      </c>
      <c r="W33" s="2">
        <v>10</v>
      </c>
      <c r="X33" s="2">
        <f t="shared" si="4"/>
        <v>47.61904761904762</v>
      </c>
      <c r="Y33" s="59">
        <f t="shared" si="5"/>
        <v>23.80952380952381</v>
      </c>
    </row>
    <row r="34" spans="1:25" ht="12.75">
      <c r="A34" s="223" t="s">
        <v>162</v>
      </c>
      <c r="B34" s="237"/>
      <c r="C34" s="2"/>
      <c r="D34" s="2"/>
      <c r="E34" s="2"/>
      <c r="F34" s="2"/>
      <c r="G34" s="2"/>
      <c r="H34" s="2"/>
      <c r="I34" s="2"/>
      <c r="J34" s="2"/>
      <c r="K34" s="2"/>
      <c r="L34" s="2"/>
      <c r="M34" s="59"/>
      <c r="N34" s="237">
        <v>5</v>
      </c>
      <c r="O34" s="24">
        <f t="shared" si="0"/>
        <v>2</v>
      </c>
      <c r="P34" s="2">
        <v>1</v>
      </c>
      <c r="Q34" s="2">
        <v>0</v>
      </c>
      <c r="R34" s="2">
        <f t="shared" si="1"/>
        <v>0</v>
      </c>
      <c r="S34" s="2">
        <v>0</v>
      </c>
      <c r="T34" s="2">
        <f t="shared" si="2"/>
        <v>0</v>
      </c>
      <c r="U34" s="2">
        <v>0</v>
      </c>
      <c r="V34" s="2">
        <f t="shared" si="3"/>
        <v>0</v>
      </c>
      <c r="W34" s="2">
        <v>1</v>
      </c>
      <c r="X34" s="2">
        <f t="shared" si="4"/>
        <v>100</v>
      </c>
      <c r="Y34" s="59">
        <f t="shared" si="5"/>
        <v>0</v>
      </c>
    </row>
    <row r="35" spans="1:25" ht="12.75">
      <c r="A35" s="223" t="s">
        <v>100</v>
      </c>
      <c r="B35" s="237">
        <v>6.25</v>
      </c>
      <c r="C35" s="2">
        <v>2.75</v>
      </c>
      <c r="D35" s="2">
        <v>4</v>
      </c>
      <c r="E35" s="2">
        <v>0</v>
      </c>
      <c r="F35" s="2">
        <f>E35*100/D35</f>
        <v>0</v>
      </c>
      <c r="G35" s="2">
        <v>0</v>
      </c>
      <c r="H35" s="2">
        <f>G35*100/D35</f>
        <v>0</v>
      </c>
      <c r="I35" s="2">
        <v>3</v>
      </c>
      <c r="J35" s="2">
        <f>I35*100/D35</f>
        <v>75</v>
      </c>
      <c r="K35" s="2">
        <v>1</v>
      </c>
      <c r="L35" s="2">
        <f>K35*100/D35</f>
        <v>25</v>
      </c>
      <c r="M35" s="59">
        <f>F35+H35</f>
        <v>0</v>
      </c>
      <c r="N35" s="237"/>
      <c r="O35" s="24"/>
      <c r="P35" s="2"/>
      <c r="Q35" s="2"/>
      <c r="R35" s="2"/>
      <c r="S35" s="2"/>
      <c r="T35" s="2"/>
      <c r="U35" s="2"/>
      <c r="V35" s="2"/>
      <c r="W35" s="2"/>
      <c r="X35" s="2"/>
      <c r="Y35" s="59"/>
    </row>
    <row r="36" spans="1:25" ht="13.5" thickBot="1">
      <c r="A36" s="39" t="s">
        <v>145</v>
      </c>
      <c r="B36" s="238">
        <v>6</v>
      </c>
      <c r="C36" s="239">
        <v>2.41</v>
      </c>
      <c r="D36" s="239">
        <v>27</v>
      </c>
      <c r="E36" s="239">
        <v>0</v>
      </c>
      <c r="F36" s="239">
        <f>E36*100/D36</f>
        <v>0</v>
      </c>
      <c r="G36" s="239">
        <v>1</v>
      </c>
      <c r="H36" s="239">
        <f>G36*100/D36</f>
        <v>3.7037037037037037</v>
      </c>
      <c r="I36" s="239">
        <v>9</v>
      </c>
      <c r="J36" s="239">
        <f>I36*100/D36</f>
        <v>33.333333333333336</v>
      </c>
      <c r="K36" s="239">
        <v>17</v>
      </c>
      <c r="L36" s="239">
        <f>K36*100/D36</f>
        <v>62.96296296296296</v>
      </c>
      <c r="M36" s="240">
        <f>F36+H36</f>
        <v>3.7037037037037037</v>
      </c>
      <c r="N36" s="238"/>
      <c r="O36" s="245">
        <f t="shared" si="0"/>
        <v>2.730769230769231</v>
      </c>
      <c r="P36" s="239">
        <f>SUM(P30:P35)</f>
        <v>26</v>
      </c>
      <c r="Q36" s="239">
        <f>SUM(Q30:Q35)</f>
        <v>0</v>
      </c>
      <c r="R36" s="239">
        <f t="shared" si="1"/>
        <v>0</v>
      </c>
      <c r="S36" s="239">
        <f>SUM(S30:S35)</f>
        <v>5</v>
      </c>
      <c r="T36" s="239">
        <f t="shared" si="2"/>
        <v>19.23076923076923</v>
      </c>
      <c r="U36" s="239">
        <f>SUM(U30:U35)</f>
        <v>9</v>
      </c>
      <c r="V36" s="239">
        <f t="shared" si="3"/>
        <v>34.61538461538461</v>
      </c>
      <c r="W36" s="239">
        <f>SUM(W30:W35)</f>
        <v>12</v>
      </c>
      <c r="X36" s="239">
        <f t="shared" si="4"/>
        <v>46.15384615384615</v>
      </c>
      <c r="Y36" s="240">
        <f t="shared" si="5"/>
        <v>19.23076923076923</v>
      </c>
    </row>
    <row r="39" ht="12.75">
      <c r="C39" s="3" t="s">
        <v>146</v>
      </c>
    </row>
    <row r="41" spans="1:4" ht="13.5" thickBot="1">
      <c r="A41" s="3" t="s">
        <v>121</v>
      </c>
      <c r="B41">
        <v>7</v>
      </c>
      <c r="D41" s="3" t="s">
        <v>133</v>
      </c>
    </row>
    <row r="42" spans="1:25" ht="12.75">
      <c r="A42" s="75" t="s">
        <v>18</v>
      </c>
      <c r="B42" s="66" t="s">
        <v>132</v>
      </c>
      <c r="C42" s="150" t="s">
        <v>137</v>
      </c>
      <c r="D42" s="150" t="s">
        <v>40</v>
      </c>
      <c r="E42" s="150" t="s">
        <v>128</v>
      </c>
      <c r="F42" s="150" t="s">
        <v>42</v>
      </c>
      <c r="G42" s="150" t="s">
        <v>129</v>
      </c>
      <c r="H42" s="150" t="s">
        <v>42</v>
      </c>
      <c r="I42" s="150" t="s">
        <v>130</v>
      </c>
      <c r="J42" s="150" t="s">
        <v>42</v>
      </c>
      <c r="K42" s="56" t="s">
        <v>68</v>
      </c>
      <c r="L42" s="65" t="s">
        <v>69</v>
      </c>
      <c r="M42" s="136" t="s">
        <v>131</v>
      </c>
      <c r="N42" s="150" t="s">
        <v>132</v>
      </c>
      <c r="O42" s="150" t="s">
        <v>137</v>
      </c>
      <c r="P42" s="150" t="s">
        <v>40</v>
      </c>
      <c r="Q42" s="150" t="s">
        <v>128</v>
      </c>
      <c r="R42" s="150" t="s">
        <v>42</v>
      </c>
      <c r="S42" s="150" t="s">
        <v>129</v>
      </c>
      <c r="T42" s="150" t="s">
        <v>42</v>
      </c>
      <c r="U42" s="150" t="s">
        <v>130</v>
      </c>
      <c r="V42" s="150" t="s">
        <v>42</v>
      </c>
      <c r="W42" s="56" t="s">
        <v>68</v>
      </c>
      <c r="X42" s="65" t="s">
        <v>69</v>
      </c>
      <c r="Y42" s="136" t="s">
        <v>131</v>
      </c>
    </row>
    <row r="43" spans="1:25" ht="12.75">
      <c r="A43" s="258" t="s">
        <v>2</v>
      </c>
      <c r="B43" s="255"/>
      <c r="C43" s="243"/>
      <c r="D43" s="243"/>
      <c r="E43" s="243"/>
      <c r="F43" s="243"/>
      <c r="G43" s="243"/>
      <c r="H43" s="243"/>
      <c r="I43" s="243"/>
      <c r="J43" s="243"/>
      <c r="K43" s="256"/>
      <c r="L43" s="257"/>
      <c r="M43" s="149"/>
      <c r="N43" s="315">
        <v>11</v>
      </c>
      <c r="O43" s="316">
        <f>(Q43*5+S43*4+U43*3+W43*2)/P43</f>
        <v>3.3333333333333335</v>
      </c>
      <c r="P43" s="294">
        <v>3</v>
      </c>
      <c r="Q43" s="294">
        <v>0</v>
      </c>
      <c r="R43" s="293">
        <f>Q43*100/P43</f>
        <v>0</v>
      </c>
      <c r="S43" s="294">
        <v>1</v>
      </c>
      <c r="T43" s="293">
        <f>S43*100/P43</f>
        <v>33.333333333333336</v>
      </c>
      <c r="U43" s="294">
        <v>2</v>
      </c>
      <c r="V43" s="293">
        <f>U43*100/P43</f>
        <v>66.66666666666667</v>
      </c>
      <c r="W43" s="9">
        <v>0</v>
      </c>
      <c r="X43" s="36">
        <f>W43*100/P43</f>
        <v>0</v>
      </c>
      <c r="Y43" s="265">
        <f>(Q43+S43)*100/P43</f>
        <v>33.333333333333336</v>
      </c>
    </row>
    <row r="44" spans="1:25" ht="12.75">
      <c r="A44" s="314" t="s">
        <v>0</v>
      </c>
      <c r="B44" s="68">
        <v>11.23</v>
      </c>
      <c r="C44" s="151"/>
      <c r="D44" s="151">
        <v>13</v>
      </c>
      <c r="E44" s="151">
        <v>1</v>
      </c>
      <c r="F44" s="152">
        <f>E44*100/D44</f>
        <v>7.6923076923076925</v>
      </c>
      <c r="G44" s="151">
        <v>5</v>
      </c>
      <c r="H44" s="152">
        <f>G44*100/D44</f>
        <v>38.46153846153846</v>
      </c>
      <c r="I44" s="151">
        <v>7</v>
      </c>
      <c r="J44" s="152">
        <f>I44*100/D44</f>
        <v>53.84615384615385</v>
      </c>
      <c r="K44" s="1">
        <v>0</v>
      </c>
      <c r="L44" s="18">
        <f>K44*100/D44</f>
        <v>0</v>
      </c>
      <c r="M44" s="59">
        <f>F44+H44</f>
        <v>46.15384615384615</v>
      </c>
      <c r="N44" s="315">
        <v>12</v>
      </c>
      <c r="O44" s="316">
        <f>(Q44*5+S44*4+U44*3+W44*2)/P44</f>
        <v>3.6363636363636362</v>
      </c>
      <c r="P44" s="294">
        <v>11</v>
      </c>
      <c r="Q44" s="294">
        <v>2</v>
      </c>
      <c r="R44" s="293">
        <f>Q44*100/P44</f>
        <v>18.181818181818183</v>
      </c>
      <c r="S44" s="294">
        <v>3</v>
      </c>
      <c r="T44" s="293">
        <f>S44*100/P44</f>
        <v>27.272727272727273</v>
      </c>
      <c r="U44" s="294">
        <v>6</v>
      </c>
      <c r="V44" s="293">
        <f>U44*100/P44</f>
        <v>54.54545454545455</v>
      </c>
      <c r="W44" s="9">
        <v>0</v>
      </c>
      <c r="X44" s="36">
        <f>W44*100/P44</f>
        <v>0</v>
      </c>
      <c r="Y44" s="265">
        <f>(Q44+S44)*100/P44</f>
        <v>45.45454545454545</v>
      </c>
    </row>
    <row r="45" spans="1:25" ht="12.75">
      <c r="A45" s="314" t="s">
        <v>32</v>
      </c>
      <c r="B45" s="68">
        <v>11</v>
      </c>
      <c r="C45" s="151"/>
      <c r="D45" s="151">
        <v>16</v>
      </c>
      <c r="E45" s="151">
        <v>0</v>
      </c>
      <c r="F45" s="152">
        <f>E45*100/D45</f>
        <v>0</v>
      </c>
      <c r="G45" s="151">
        <v>7</v>
      </c>
      <c r="H45" s="152">
        <f>G45*100/D45</f>
        <v>43.75</v>
      </c>
      <c r="I45" s="151">
        <v>8</v>
      </c>
      <c r="J45" s="152">
        <f>I45*100/D45</f>
        <v>50</v>
      </c>
      <c r="K45" s="1">
        <v>1</v>
      </c>
      <c r="L45" s="18">
        <f>K45*100/D45</f>
        <v>6.25</v>
      </c>
      <c r="M45" s="59">
        <f>F45+H45</f>
        <v>43.75</v>
      </c>
      <c r="N45" s="315">
        <v>12.5</v>
      </c>
      <c r="O45" s="316">
        <f>(Q45*5+S45*4+U45*3+W45*2)/P45</f>
        <v>3.838709677419355</v>
      </c>
      <c r="P45" s="294">
        <v>31</v>
      </c>
      <c r="Q45" s="294">
        <v>7</v>
      </c>
      <c r="R45" s="293">
        <f>Q45*100/P45</f>
        <v>22.580645161290324</v>
      </c>
      <c r="S45" s="294">
        <v>14</v>
      </c>
      <c r="T45" s="293">
        <f>S45*100/P45</f>
        <v>45.16129032258065</v>
      </c>
      <c r="U45" s="294">
        <v>8</v>
      </c>
      <c r="V45" s="293">
        <f>U45*100/P45</f>
        <v>25.806451612903224</v>
      </c>
      <c r="W45" s="9">
        <v>2</v>
      </c>
      <c r="X45" s="36">
        <f>W45*100/P45</f>
        <v>6.451612903225806</v>
      </c>
      <c r="Y45" s="265">
        <f>(Q45+S45)*100/P45</f>
        <v>67.74193548387096</v>
      </c>
    </row>
    <row r="46" spans="1:25" ht="12.75">
      <c r="A46" s="314" t="s">
        <v>11</v>
      </c>
      <c r="B46" s="68">
        <v>12.1</v>
      </c>
      <c r="C46" s="151"/>
      <c r="D46" s="151">
        <v>20</v>
      </c>
      <c r="E46" s="151">
        <v>2</v>
      </c>
      <c r="F46" s="152">
        <f>E46*100/D46</f>
        <v>10</v>
      </c>
      <c r="G46" s="151">
        <v>9</v>
      </c>
      <c r="H46" s="152">
        <f>G46*100/D46</f>
        <v>45</v>
      </c>
      <c r="I46" s="151">
        <v>9</v>
      </c>
      <c r="J46" s="152">
        <f>I46*100/D46</f>
        <v>45</v>
      </c>
      <c r="K46" s="1">
        <v>0</v>
      </c>
      <c r="L46" s="18">
        <f>K46*100/D46</f>
        <v>0</v>
      </c>
      <c r="M46" s="59">
        <f>F46+H46</f>
        <v>55</v>
      </c>
      <c r="N46" s="315">
        <v>12.5</v>
      </c>
      <c r="O46" s="316">
        <f aca="true" t="shared" si="11" ref="O46:O66">(Q46*5+S46*4+U46*3+W46*2)/P46</f>
        <v>3.6923076923076925</v>
      </c>
      <c r="P46" s="294">
        <v>26</v>
      </c>
      <c r="Q46" s="294">
        <v>2</v>
      </c>
      <c r="R46" s="293">
        <f aca="true" t="shared" si="12" ref="R46:R66">Q46*100/P46</f>
        <v>7.6923076923076925</v>
      </c>
      <c r="S46" s="294">
        <v>14</v>
      </c>
      <c r="T46" s="293">
        <f aca="true" t="shared" si="13" ref="T46:T66">S46*100/P46</f>
        <v>53.84615384615385</v>
      </c>
      <c r="U46" s="294">
        <v>10</v>
      </c>
      <c r="V46" s="293">
        <f aca="true" t="shared" si="14" ref="V46:V66">U46*100/P46</f>
        <v>38.46153846153846</v>
      </c>
      <c r="W46" s="9">
        <v>0</v>
      </c>
      <c r="X46" s="36">
        <f aca="true" t="shared" si="15" ref="X46:X66">W46*100/P46</f>
        <v>0</v>
      </c>
      <c r="Y46" s="265">
        <f aca="true" t="shared" si="16" ref="Y46:Y66">(Q46+S46)*100/P46</f>
        <v>61.53846153846154</v>
      </c>
    </row>
    <row r="47" spans="1:25" ht="12.75">
      <c r="A47" s="109" t="s">
        <v>15</v>
      </c>
      <c r="B47" s="68">
        <v>11.92</v>
      </c>
      <c r="C47" s="151"/>
      <c r="D47" s="151">
        <v>12</v>
      </c>
      <c r="E47" s="151">
        <v>1</v>
      </c>
      <c r="F47" s="152">
        <f>E47*100/D47</f>
        <v>8.333333333333334</v>
      </c>
      <c r="G47" s="151">
        <v>5</v>
      </c>
      <c r="H47" s="152">
        <f>G47*100/D47</f>
        <v>41.666666666666664</v>
      </c>
      <c r="I47" s="151">
        <v>6</v>
      </c>
      <c r="J47" s="152">
        <f>I47*100/D47</f>
        <v>50</v>
      </c>
      <c r="K47" s="1">
        <v>0</v>
      </c>
      <c r="L47" s="18">
        <f>K47*100/D47</f>
        <v>0</v>
      </c>
      <c r="M47" s="59">
        <f>F47+H47</f>
        <v>50</v>
      </c>
      <c r="N47" s="315">
        <v>12.5</v>
      </c>
      <c r="O47" s="316">
        <f t="shared" si="11"/>
        <v>3.7058823529411766</v>
      </c>
      <c r="P47" s="294">
        <v>17</v>
      </c>
      <c r="Q47" s="294">
        <v>1</v>
      </c>
      <c r="R47" s="293">
        <f t="shared" si="12"/>
        <v>5.882352941176471</v>
      </c>
      <c r="S47" s="294">
        <v>10</v>
      </c>
      <c r="T47" s="293">
        <f t="shared" si="13"/>
        <v>58.8235294117647</v>
      </c>
      <c r="U47" s="294">
        <v>6</v>
      </c>
      <c r="V47" s="293">
        <f t="shared" si="14"/>
        <v>35.294117647058826</v>
      </c>
      <c r="W47" s="9">
        <v>0</v>
      </c>
      <c r="X47" s="36">
        <f t="shared" si="15"/>
        <v>0</v>
      </c>
      <c r="Y47" s="265">
        <f t="shared" si="16"/>
        <v>64.70588235294117</v>
      </c>
    </row>
    <row r="48" spans="1:25" ht="12.75">
      <c r="A48" s="109" t="s">
        <v>35</v>
      </c>
      <c r="B48" s="67">
        <v>10</v>
      </c>
      <c r="C48" s="152"/>
      <c r="D48" s="152">
        <v>1</v>
      </c>
      <c r="E48" s="152">
        <v>0</v>
      </c>
      <c r="F48" s="152">
        <f>E48*100/D48</f>
        <v>0</v>
      </c>
      <c r="G48" s="152">
        <v>0</v>
      </c>
      <c r="H48" s="152">
        <f>G48*100/D48</f>
        <v>0</v>
      </c>
      <c r="I48" s="152">
        <v>1</v>
      </c>
      <c r="J48" s="152">
        <f>I48*100/D48</f>
        <v>100</v>
      </c>
      <c r="K48" s="2">
        <v>0</v>
      </c>
      <c r="L48" s="18">
        <f>K48*100/D48</f>
        <v>0</v>
      </c>
      <c r="M48" s="59">
        <f>F48+H48</f>
        <v>0</v>
      </c>
      <c r="N48" s="315">
        <v>12</v>
      </c>
      <c r="O48" s="316">
        <f t="shared" si="11"/>
        <v>3.5714285714285716</v>
      </c>
      <c r="P48" s="294">
        <v>7</v>
      </c>
      <c r="Q48" s="294">
        <v>0</v>
      </c>
      <c r="R48" s="293">
        <f t="shared" si="12"/>
        <v>0</v>
      </c>
      <c r="S48" s="294">
        <v>4</v>
      </c>
      <c r="T48" s="293">
        <f t="shared" si="13"/>
        <v>57.142857142857146</v>
      </c>
      <c r="U48" s="294">
        <v>3</v>
      </c>
      <c r="V48" s="293">
        <f t="shared" si="14"/>
        <v>42.857142857142854</v>
      </c>
      <c r="W48" s="9">
        <v>0</v>
      </c>
      <c r="X48" s="36">
        <f t="shared" si="15"/>
        <v>0</v>
      </c>
      <c r="Y48" s="265">
        <f t="shared" si="16"/>
        <v>57.142857142857146</v>
      </c>
    </row>
    <row r="49" spans="1:25" ht="12.75">
      <c r="A49" s="109" t="s">
        <v>33</v>
      </c>
      <c r="B49" s="68">
        <v>11</v>
      </c>
      <c r="C49" s="151"/>
      <c r="D49" s="151">
        <v>4</v>
      </c>
      <c r="E49" s="151">
        <v>0</v>
      </c>
      <c r="F49" s="152">
        <f>E49*100/D49</f>
        <v>0</v>
      </c>
      <c r="G49" s="151">
        <v>1</v>
      </c>
      <c r="H49" s="152">
        <f>G49*100/D49</f>
        <v>25</v>
      </c>
      <c r="I49" s="151">
        <v>3</v>
      </c>
      <c r="J49" s="152">
        <f>I49*100/D49</f>
        <v>75</v>
      </c>
      <c r="K49" s="1">
        <v>0</v>
      </c>
      <c r="L49" s="18">
        <f>K49*100/D49</f>
        <v>0</v>
      </c>
      <c r="M49" s="59">
        <f>F49+H49</f>
        <v>25</v>
      </c>
      <c r="N49" s="315">
        <v>12.1</v>
      </c>
      <c r="O49" s="316">
        <f t="shared" si="11"/>
        <v>3.5714285714285716</v>
      </c>
      <c r="P49" s="294">
        <v>7</v>
      </c>
      <c r="Q49" s="294">
        <v>1</v>
      </c>
      <c r="R49" s="293">
        <f t="shared" si="12"/>
        <v>14.285714285714286</v>
      </c>
      <c r="S49" s="294">
        <v>2</v>
      </c>
      <c r="T49" s="293">
        <f t="shared" si="13"/>
        <v>28.571428571428573</v>
      </c>
      <c r="U49" s="294">
        <v>4</v>
      </c>
      <c r="V49" s="293">
        <f t="shared" si="14"/>
        <v>57.142857142857146</v>
      </c>
      <c r="W49" s="9">
        <v>0</v>
      </c>
      <c r="X49" s="36">
        <f t="shared" si="15"/>
        <v>0</v>
      </c>
      <c r="Y49" s="265">
        <f t="shared" si="16"/>
        <v>42.857142857142854</v>
      </c>
    </row>
    <row r="50" spans="1:25" ht="12.75">
      <c r="A50" s="314" t="s">
        <v>10</v>
      </c>
      <c r="B50" s="68">
        <v>15.17</v>
      </c>
      <c r="C50" s="151"/>
      <c r="D50" s="151">
        <v>6</v>
      </c>
      <c r="E50" s="151">
        <v>2</v>
      </c>
      <c r="F50" s="152">
        <f>E50*100/D50</f>
        <v>33.333333333333336</v>
      </c>
      <c r="G50" s="151">
        <v>4</v>
      </c>
      <c r="H50" s="152">
        <f>G50*100/D50</f>
        <v>66.66666666666667</v>
      </c>
      <c r="I50" s="151">
        <v>0</v>
      </c>
      <c r="J50" s="152">
        <f>I50*100/D50</f>
        <v>0</v>
      </c>
      <c r="K50" s="1">
        <v>0</v>
      </c>
      <c r="L50" s="18">
        <f>K50*100/D50</f>
        <v>0</v>
      </c>
      <c r="M50" s="59">
        <f>F50+H50</f>
        <v>100</v>
      </c>
      <c r="N50" s="315">
        <v>12.8</v>
      </c>
      <c r="O50" s="316">
        <f t="shared" si="11"/>
        <v>3.8181818181818183</v>
      </c>
      <c r="P50" s="294">
        <v>11</v>
      </c>
      <c r="Q50" s="294">
        <v>2</v>
      </c>
      <c r="R50" s="293">
        <f t="shared" si="12"/>
        <v>18.181818181818183</v>
      </c>
      <c r="S50" s="294">
        <v>5</v>
      </c>
      <c r="T50" s="293">
        <f t="shared" si="13"/>
        <v>45.45454545454545</v>
      </c>
      <c r="U50" s="294">
        <v>4</v>
      </c>
      <c r="V50" s="293">
        <f t="shared" si="14"/>
        <v>36.36363636363637</v>
      </c>
      <c r="W50" s="9">
        <v>0</v>
      </c>
      <c r="X50" s="36">
        <f t="shared" si="15"/>
        <v>0</v>
      </c>
      <c r="Y50" s="265">
        <f t="shared" si="16"/>
        <v>63.63636363636363</v>
      </c>
    </row>
    <row r="51" spans="1:25" ht="12.75">
      <c r="A51" s="109" t="s">
        <v>6</v>
      </c>
      <c r="B51" s="68">
        <v>14</v>
      </c>
      <c r="C51" s="151"/>
      <c r="D51" s="152">
        <v>2</v>
      </c>
      <c r="E51" s="152">
        <v>0</v>
      </c>
      <c r="F51" s="152">
        <f>E51*100/D51</f>
        <v>0</v>
      </c>
      <c r="G51" s="152">
        <v>2</v>
      </c>
      <c r="H51" s="152">
        <f>G51*100/D51</f>
        <v>100</v>
      </c>
      <c r="I51" s="152">
        <v>0</v>
      </c>
      <c r="J51" s="152">
        <f>I51*100/D51</f>
        <v>0</v>
      </c>
      <c r="K51" s="2">
        <v>0</v>
      </c>
      <c r="L51" s="18">
        <f>K51*100/D51</f>
        <v>0</v>
      </c>
      <c r="M51" s="59">
        <f>F51+H51</f>
        <v>100</v>
      </c>
      <c r="N51" s="315">
        <v>12.7</v>
      </c>
      <c r="O51" s="316">
        <f t="shared" si="11"/>
        <v>3.6666666666666665</v>
      </c>
      <c r="P51" s="293">
        <v>3</v>
      </c>
      <c r="Q51" s="293">
        <v>0</v>
      </c>
      <c r="R51" s="293">
        <f t="shared" si="12"/>
        <v>0</v>
      </c>
      <c r="S51" s="293">
        <v>2</v>
      </c>
      <c r="T51" s="293">
        <f t="shared" si="13"/>
        <v>66.66666666666667</v>
      </c>
      <c r="U51" s="293">
        <v>1</v>
      </c>
      <c r="V51" s="293">
        <f t="shared" si="14"/>
        <v>33.333333333333336</v>
      </c>
      <c r="W51" s="14">
        <v>0</v>
      </c>
      <c r="X51" s="36">
        <f t="shared" si="15"/>
        <v>0</v>
      </c>
      <c r="Y51" s="265">
        <f t="shared" si="16"/>
        <v>66.66666666666667</v>
      </c>
    </row>
    <row r="52" spans="1:25" ht="12.75">
      <c r="A52" s="314" t="s">
        <v>3</v>
      </c>
      <c r="B52" s="68">
        <v>14.63</v>
      </c>
      <c r="C52" s="151"/>
      <c r="D52" s="151">
        <v>30</v>
      </c>
      <c r="E52" s="151">
        <v>8</v>
      </c>
      <c r="F52" s="152">
        <f>E52*100/D52</f>
        <v>26.666666666666668</v>
      </c>
      <c r="G52" s="151">
        <v>20</v>
      </c>
      <c r="H52" s="152">
        <f>G52*100/D52</f>
        <v>66.66666666666667</v>
      </c>
      <c r="I52" s="151">
        <v>2</v>
      </c>
      <c r="J52" s="152">
        <f>I52*100/D52</f>
        <v>6.666666666666667</v>
      </c>
      <c r="K52" s="1">
        <v>0</v>
      </c>
      <c r="L52" s="18">
        <f>K52*100/D52</f>
        <v>0</v>
      </c>
      <c r="M52" s="59">
        <f>F52+H52</f>
        <v>93.33333333333334</v>
      </c>
      <c r="N52" s="315">
        <v>13</v>
      </c>
      <c r="O52" s="316">
        <f t="shared" si="11"/>
        <v>3.8846153846153846</v>
      </c>
      <c r="P52" s="294">
        <v>26</v>
      </c>
      <c r="Q52" s="294">
        <v>7</v>
      </c>
      <c r="R52" s="293">
        <f t="shared" si="12"/>
        <v>26.923076923076923</v>
      </c>
      <c r="S52" s="294">
        <v>9</v>
      </c>
      <c r="T52" s="293">
        <f t="shared" si="13"/>
        <v>34.61538461538461</v>
      </c>
      <c r="U52" s="294">
        <v>10</v>
      </c>
      <c r="V52" s="293">
        <f t="shared" si="14"/>
        <v>38.46153846153846</v>
      </c>
      <c r="W52" s="9">
        <v>0</v>
      </c>
      <c r="X52" s="36">
        <f t="shared" si="15"/>
        <v>0</v>
      </c>
      <c r="Y52" s="265">
        <f t="shared" si="16"/>
        <v>61.53846153846154</v>
      </c>
    </row>
    <row r="53" spans="1:25" ht="12.75">
      <c r="A53" s="109" t="s">
        <v>9</v>
      </c>
      <c r="B53" s="68">
        <v>13.75</v>
      </c>
      <c r="C53" s="151"/>
      <c r="D53" s="226">
        <v>12</v>
      </c>
      <c r="E53" s="226">
        <v>5</v>
      </c>
      <c r="F53" s="226">
        <f>E53*100/D53</f>
        <v>41.666666666666664</v>
      </c>
      <c r="G53" s="226">
        <v>2</v>
      </c>
      <c r="H53" s="226">
        <f>G53*100/D53</f>
        <v>16.666666666666668</v>
      </c>
      <c r="I53" s="226">
        <v>5</v>
      </c>
      <c r="J53" s="226">
        <f>I53*100/D53</f>
        <v>41.666666666666664</v>
      </c>
      <c r="K53" s="15">
        <v>0</v>
      </c>
      <c r="L53" s="34">
        <f>K53*100/D53</f>
        <v>0</v>
      </c>
      <c r="M53" s="59">
        <f>F53+H53</f>
        <v>58.33333333333333</v>
      </c>
      <c r="N53" s="315">
        <v>13.1</v>
      </c>
      <c r="O53" s="316">
        <f t="shared" si="11"/>
        <v>4</v>
      </c>
      <c r="P53" s="293">
        <v>12</v>
      </c>
      <c r="Q53" s="293">
        <v>4</v>
      </c>
      <c r="R53" s="293">
        <f t="shared" si="12"/>
        <v>33.333333333333336</v>
      </c>
      <c r="S53" s="293">
        <v>4</v>
      </c>
      <c r="T53" s="293">
        <f t="shared" si="13"/>
        <v>33.333333333333336</v>
      </c>
      <c r="U53" s="293">
        <v>4</v>
      </c>
      <c r="V53" s="293">
        <f t="shared" si="14"/>
        <v>33.333333333333336</v>
      </c>
      <c r="W53" s="14">
        <v>0</v>
      </c>
      <c r="X53" s="36">
        <f t="shared" si="15"/>
        <v>0</v>
      </c>
      <c r="Y53" s="265">
        <f t="shared" si="16"/>
        <v>66.66666666666667</v>
      </c>
    </row>
    <row r="54" spans="1:25" ht="12.75">
      <c r="A54" s="314" t="s">
        <v>16</v>
      </c>
      <c r="B54" s="68">
        <v>10</v>
      </c>
      <c r="C54" s="151"/>
      <c r="D54" s="151">
        <v>12</v>
      </c>
      <c r="E54" s="151">
        <v>1</v>
      </c>
      <c r="F54" s="152">
        <f>E54*100/D54</f>
        <v>8.333333333333334</v>
      </c>
      <c r="G54" s="151">
        <v>2</v>
      </c>
      <c r="H54" s="152">
        <f>G54*100/D54</f>
        <v>16.666666666666668</v>
      </c>
      <c r="I54" s="151">
        <v>7</v>
      </c>
      <c r="J54" s="152">
        <f>I54*100/D54</f>
        <v>58.333333333333336</v>
      </c>
      <c r="K54" s="1">
        <v>2</v>
      </c>
      <c r="L54" s="18">
        <f>K54*100/D54</f>
        <v>16.666666666666668</v>
      </c>
      <c r="M54" s="59">
        <f>F54+H54</f>
        <v>25</v>
      </c>
      <c r="N54" s="148">
        <v>14</v>
      </c>
      <c r="O54" s="316">
        <f t="shared" si="11"/>
        <v>4</v>
      </c>
      <c r="P54" s="294">
        <v>8</v>
      </c>
      <c r="Q54" s="294">
        <v>3</v>
      </c>
      <c r="R54" s="293">
        <f t="shared" si="12"/>
        <v>37.5</v>
      </c>
      <c r="S54" s="294">
        <v>2</v>
      </c>
      <c r="T54" s="293">
        <f t="shared" si="13"/>
        <v>25</v>
      </c>
      <c r="U54" s="294">
        <v>3</v>
      </c>
      <c r="V54" s="293">
        <f t="shared" si="14"/>
        <v>37.5</v>
      </c>
      <c r="W54" s="9">
        <v>0</v>
      </c>
      <c r="X54" s="36">
        <f t="shared" si="15"/>
        <v>0</v>
      </c>
      <c r="Y54" s="265">
        <f t="shared" si="16"/>
        <v>62.5</v>
      </c>
    </row>
    <row r="55" spans="1:26" ht="12.75">
      <c r="A55" s="259" t="s">
        <v>105</v>
      </c>
      <c r="B55" s="173">
        <v>12.54</v>
      </c>
      <c r="C55" s="174"/>
      <c r="D55" s="174">
        <v>220</v>
      </c>
      <c r="E55" s="174">
        <v>37</v>
      </c>
      <c r="F55" s="175">
        <f>E55*100/D55</f>
        <v>16.818181818181817</v>
      </c>
      <c r="G55" s="174">
        <v>101</v>
      </c>
      <c r="H55" s="175">
        <f>G55*100/D55</f>
        <v>45.90909090909091</v>
      </c>
      <c r="I55" s="174">
        <v>79</v>
      </c>
      <c r="J55" s="175">
        <f>I55*100/D55</f>
        <v>35.90909090909091</v>
      </c>
      <c r="K55" s="176">
        <v>3</v>
      </c>
      <c r="L55" s="177">
        <f>K55*100/D55</f>
        <v>1.3636363636363635</v>
      </c>
      <c r="M55" s="260">
        <f>F55+H55</f>
        <v>62.72727272727272</v>
      </c>
      <c r="N55" s="317">
        <v>13.3</v>
      </c>
      <c r="O55" s="318">
        <f t="shared" si="11"/>
        <v>3.9722222222222223</v>
      </c>
      <c r="P55" s="319">
        <v>288</v>
      </c>
      <c r="Q55" s="319">
        <v>73</v>
      </c>
      <c r="R55" s="320">
        <f t="shared" si="12"/>
        <v>25.34722222222222</v>
      </c>
      <c r="S55" s="319">
        <v>130</v>
      </c>
      <c r="T55" s="320">
        <f t="shared" si="13"/>
        <v>45.138888888888886</v>
      </c>
      <c r="U55" s="319">
        <v>85</v>
      </c>
      <c r="V55" s="320">
        <f t="shared" si="14"/>
        <v>29.51388888888889</v>
      </c>
      <c r="W55" s="321">
        <v>2</v>
      </c>
      <c r="X55" s="322">
        <f t="shared" si="15"/>
        <v>0.6944444444444444</v>
      </c>
      <c r="Y55" s="323">
        <f t="shared" si="16"/>
        <v>70.48611111111111</v>
      </c>
      <c r="Z55" t="s">
        <v>88</v>
      </c>
    </row>
    <row r="56" spans="1:25" ht="12.75">
      <c r="A56" s="109" t="s">
        <v>34</v>
      </c>
      <c r="B56" s="68">
        <v>13.35</v>
      </c>
      <c r="C56" s="151"/>
      <c r="D56" s="151">
        <v>17</v>
      </c>
      <c r="E56" s="151">
        <v>1</v>
      </c>
      <c r="F56" s="152">
        <f>E56*100/D56</f>
        <v>5.882352941176471</v>
      </c>
      <c r="G56" s="151">
        <v>11</v>
      </c>
      <c r="H56" s="152">
        <f>G56*100/D56</f>
        <v>64.70588235294117</v>
      </c>
      <c r="I56" s="151">
        <v>5</v>
      </c>
      <c r="J56" s="152">
        <f>I56*100/D56</f>
        <v>29.41176470588235</v>
      </c>
      <c r="K56" s="1">
        <v>0</v>
      </c>
      <c r="L56" s="18">
        <f>K56*100/D56</f>
        <v>0</v>
      </c>
      <c r="M56" s="59">
        <f>F56+H56</f>
        <v>70.58823529411765</v>
      </c>
      <c r="N56" s="217">
        <v>13.4</v>
      </c>
      <c r="O56" s="324">
        <f t="shared" si="11"/>
        <v>3.9545454545454546</v>
      </c>
      <c r="P56" s="218">
        <v>22</v>
      </c>
      <c r="Q56" s="218">
        <v>6</v>
      </c>
      <c r="R56" s="325">
        <f t="shared" si="12"/>
        <v>27.272727272727273</v>
      </c>
      <c r="S56" s="218">
        <v>9</v>
      </c>
      <c r="T56" s="325">
        <f t="shared" si="13"/>
        <v>40.90909090909091</v>
      </c>
      <c r="U56" s="218">
        <v>7</v>
      </c>
      <c r="V56" s="325">
        <f t="shared" si="14"/>
        <v>31.818181818181817</v>
      </c>
      <c r="W56" s="218">
        <v>0</v>
      </c>
      <c r="X56" s="325">
        <f t="shared" si="15"/>
        <v>0</v>
      </c>
      <c r="Y56" s="326">
        <f t="shared" si="16"/>
        <v>68.18181818181819</v>
      </c>
    </row>
    <row r="57" spans="1:25" ht="12.75">
      <c r="A57" s="261" t="s">
        <v>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2"/>
      <c r="N57" s="217">
        <v>13.6</v>
      </c>
      <c r="O57" s="324">
        <f t="shared" si="11"/>
        <v>4</v>
      </c>
      <c r="P57" s="218">
        <v>5</v>
      </c>
      <c r="Q57" s="218">
        <v>0</v>
      </c>
      <c r="R57" s="325">
        <f t="shared" si="12"/>
        <v>0</v>
      </c>
      <c r="S57" s="218">
        <v>5</v>
      </c>
      <c r="T57" s="325">
        <f t="shared" si="13"/>
        <v>100</v>
      </c>
      <c r="U57" s="218">
        <v>0</v>
      </c>
      <c r="V57" s="325">
        <f t="shared" si="14"/>
        <v>0</v>
      </c>
      <c r="W57" s="218">
        <v>0</v>
      </c>
      <c r="X57" s="325">
        <f t="shared" si="15"/>
        <v>0</v>
      </c>
      <c r="Y57" s="326">
        <f t="shared" si="16"/>
        <v>100</v>
      </c>
    </row>
    <row r="58" spans="1:25" ht="12.75">
      <c r="A58" s="109" t="s">
        <v>1</v>
      </c>
      <c r="B58" s="68">
        <v>10.33</v>
      </c>
      <c r="C58" s="151"/>
      <c r="D58" s="151">
        <v>12</v>
      </c>
      <c r="E58" s="151">
        <v>1</v>
      </c>
      <c r="F58" s="152">
        <f>E58*100/D58</f>
        <v>8.333333333333334</v>
      </c>
      <c r="G58" s="151">
        <v>3</v>
      </c>
      <c r="H58" s="152">
        <f>G58*100/D58</f>
        <v>25</v>
      </c>
      <c r="I58" s="151">
        <v>8</v>
      </c>
      <c r="J58" s="152">
        <f>I58*100/D58</f>
        <v>66.66666666666667</v>
      </c>
      <c r="K58" s="1">
        <v>0</v>
      </c>
      <c r="L58" s="18">
        <f>K58*100/D58</f>
        <v>0</v>
      </c>
      <c r="M58" s="59">
        <f>F58+H58</f>
        <v>33.333333333333336</v>
      </c>
      <c r="N58" s="217">
        <v>13.7</v>
      </c>
      <c r="O58" s="324">
        <f t="shared" si="11"/>
        <v>3.6666666666666665</v>
      </c>
      <c r="P58" s="218">
        <v>6</v>
      </c>
      <c r="Q58" s="218">
        <v>1</v>
      </c>
      <c r="R58" s="325">
        <f t="shared" si="12"/>
        <v>16.666666666666668</v>
      </c>
      <c r="S58" s="218">
        <v>2</v>
      </c>
      <c r="T58" s="325">
        <f t="shared" si="13"/>
        <v>33.333333333333336</v>
      </c>
      <c r="U58" s="218">
        <v>3</v>
      </c>
      <c r="V58" s="325">
        <f t="shared" si="14"/>
        <v>50</v>
      </c>
      <c r="W58" s="218">
        <v>0</v>
      </c>
      <c r="X58" s="325">
        <f t="shared" si="15"/>
        <v>0</v>
      </c>
      <c r="Y58" s="326">
        <f t="shared" si="16"/>
        <v>50</v>
      </c>
    </row>
    <row r="59" spans="1:25" ht="12.75">
      <c r="A59" s="109" t="s">
        <v>14</v>
      </c>
      <c r="B59" s="68">
        <v>13.5</v>
      </c>
      <c r="C59" s="151"/>
      <c r="D59" s="151">
        <v>10</v>
      </c>
      <c r="E59" s="151">
        <v>3</v>
      </c>
      <c r="F59" s="152">
        <f>E59*100/D59</f>
        <v>30</v>
      </c>
      <c r="G59" s="151">
        <v>3</v>
      </c>
      <c r="H59" s="152">
        <f>G59*100/D59</f>
        <v>30</v>
      </c>
      <c r="I59" s="151">
        <v>4</v>
      </c>
      <c r="J59" s="152">
        <f>I59*100/D59</f>
        <v>40</v>
      </c>
      <c r="K59" s="1">
        <v>0</v>
      </c>
      <c r="L59" s="18">
        <f>K59*100/D59</f>
        <v>0</v>
      </c>
      <c r="M59" s="59">
        <f>F59+H59</f>
        <v>60</v>
      </c>
      <c r="N59" s="217">
        <v>13.8</v>
      </c>
      <c r="O59" s="324">
        <f t="shared" si="11"/>
        <v>3.8333333333333335</v>
      </c>
      <c r="P59" s="218">
        <v>6</v>
      </c>
      <c r="Q59" s="218">
        <v>0</v>
      </c>
      <c r="R59" s="325">
        <f t="shared" si="12"/>
        <v>0</v>
      </c>
      <c r="S59" s="218">
        <v>5</v>
      </c>
      <c r="T59" s="325">
        <f t="shared" si="13"/>
        <v>83.33333333333333</v>
      </c>
      <c r="U59" s="218">
        <v>1</v>
      </c>
      <c r="V59" s="325">
        <f t="shared" si="14"/>
        <v>16.666666666666668</v>
      </c>
      <c r="W59" s="218">
        <v>0</v>
      </c>
      <c r="X59" s="325">
        <f t="shared" si="15"/>
        <v>0</v>
      </c>
      <c r="Y59" s="326">
        <f t="shared" si="16"/>
        <v>83.33333333333333</v>
      </c>
    </row>
    <row r="60" spans="1:25" ht="12.75">
      <c r="A60" s="314" t="s">
        <v>12</v>
      </c>
      <c r="B60" s="68">
        <v>10.75</v>
      </c>
      <c r="C60" s="151"/>
      <c r="D60" s="151">
        <v>12</v>
      </c>
      <c r="E60" s="151">
        <v>0</v>
      </c>
      <c r="F60" s="152">
        <f>E60*100/D60</f>
        <v>0</v>
      </c>
      <c r="G60" s="151">
        <v>6</v>
      </c>
      <c r="H60" s="152">
        <f>G60*100/D60</f>
        <v>50</v>
      </c>
      <c r="I60" s="151">
        <v>6</v>
      </c>
      <c r="J60" s="152">
        <f>I60*100/D60</f>
        <v>50</v>
      </c>
      <c r="K60" s="1">
        <v>0</v>
      </c>
      <c r="L60" s="18">
        <f>K60*100/D60</f>
        <v>0</v>
      </c>
      <c r="M60" s="59">
        <f>F60+H60</f>
        <v>50</v>
      </c>
      <c r="N60" s="217">
        <v>14.5</v>
      </c>
      <c r="O60" s="324">
        <f t="shared" si="11"/>
        <v>4.25</v>
      </c>
      <c r="P60" s="218">
        <v>8</v>
      </c>
      <c r="Q60" s="218">
        <v>3</v>
      </c>
      <c r="R60" s="325">
        <f t="shared" si="12"/>
        <v>37.5</v>
      </c>
      <c r="S60" s="218">
        <v>4</v>
      </c>
      <c r="T60" s="325">
        <f t="shared" si="13"/>
        <v>50</v>
      </c>
      <c r="U60" s="218">
        <v>1</v>
      </c>
      <c r="V60" s="325">
        <f t="shared" si="14"/>
        <v>12.5</v>
      </c>
      <c r="W60" s="218">
        <v>0</v>
      </c>
      <c r="X60" s="325">
        <f t="shared" si="15"/>
        <v>0</v>
      </c>
      <c r="Y60" s="326">
        <f t="shared" si="16"/>
        <v>87.5</v>
      </c>
    </row>
    <row r="61" spans="1:25" ht="12.75">
      <c r="A61" s="109" t="s">
        <v>29</v>
      </c>
      <c r="B61" s="68"/>
      <c r="C61" s="151"/>
      <c r="D61" s="151"/>
      <c r="E61" s="151"/>
      <c r="F61" s="152"/>
      <c r="G61" s="151"/>
      <c r="H61" s="152"/>
      <c r="I61" s="151"/>
      <c r="J61" s="152"/>
      <c r="K61" s="1"/>
      <c r="L61" s="18"/>
      <c r="M61" s="59"/>
      <c r="N61" s="217">
        <v>14</v>
      </c>
      <c r="O61" s="324">
        <f t="shared" si="11"/>
        <v>4</v>
      </c>
      <c r="P61" s="218">
        <v>4</v>
      </c>
      <c r="Q61" s="218">
        <v>0</v>
      </c>
      <c r="R61" s="325">
        <f t="shared" si="12"/>
        <v>0</v>
      </c>
      <c r="S61" s="218">
        <v>4</v>
      </c>
      <c r="T61" s="325">
        <f t="shared" si="13"/>
        <v>100</v>
      </c>
      <c r="U61" s="218">
        <v>0</v>
      </c>
      <c r="V61" s="325">
        <f t="shared" si="14"/>
        <v>0</v>
      </c>
      <c r="W61" s="218">
        <v>0</v>
      </c>
      <c r="X61" s="325">
        <f t="shared" si="15"/>
        <v>0</v>
      </c>
      <c r="Y61" s="326">
        <f t="shared" si="16"/>
        <v>100</v>
      </c>
    </row>
    <row r="62" spans="1:25" ht="12.75">
      <c r="A62" s="108" t="s">
        <v>7</v>
      </c>
      <c r="B62" s="68">
        <v>12.25</v>
      </c>
      <c r="C62" s="151"/>
      <c r="D62" s="151">
        <v>4</v>
      </c>
      <c r="E62" s="151">
        <v>2</v>
      </c>
      <c r="F62" s="152">
        <f>E62*100/D62</f>
        <v>50</v>
      </c>
      <c r="G62" s="151">
        <v>2</v>
      </c>
      <c r="H62" s="152">
        <f>G62*100/D62</f>
        <v>50</v>
      </c>
      <c r="I62" s="151">
        <v>0</v>
      </c>
      <c r="J62" s="152">
        <f>I62*100/D62</f>
        <v>0</v>
      </c>
      <c r="K62" s="1">
        <v>0</v>
      </c>
      <c r="L62" s="18">
        <f>K62*100/D62</f>
        <v>0</v>
      </c>
      <c r="M62" s="59">
        <f>F62+H62</f>
        <v>100</v>
      </c>
      <c r="N62" s="217">
        <v>15</v>
      </c>
      <c r="O62" s="324">
        <f t="shared" si="11"/>
        <v>4.125</v>
      </c>
      <c r="P62" s="218">
        <v>8</v>
      </c>
      <c r="Q62" s="218">
        <v>2</v>
      </c>
      <c r="R62" s="325">
        <f t="shared" si="12"/>
        <v>25</v>
      </c>
      <c r="S62" s="218">
        <v>5</v>
      </c>
      <c r="T62" s="325">
        <f t="shared" si="13"/>
        <v>62.5</v>
      </c>
      <c r="U62" s="218">
        <v>1</v>
      </c>
      <c r="V62" s="325">
        <f t="shared" si="14"/>
        <v>12.5</v>
      </c>
      <c r="W62" s="218">
        <v>0</v>
      </c>
      <c r="X62" s="325">
        <f t="shared" si="15"/>
        <v>0</v>
      </c>
      <c r="Y62" s="326">
        <f t="shared" si="16"/>
        <v>87.5</v>
      </c>
    </row>
    <row r="63" spans="1:25" ht="12.75">
      <c r="A63" s="314" t="s">
        <v>30</v>
      </c>
      <c r="B63" s="68">
        <v>12.57</v>
      </c>
      <c r="C63" s="151"/>
      <c r="D63" s="151">
        <v>14</v>
      </c>
      <c r="E63" s="151">
        <v>2</v>
      </c>
      <c r="F63" s="152">
        <f>E63*100/D63</f>
        <v>14.285714285714286</v>
      </c>
      <c r="G63" s="151">
        <v>7</v>
      </c>
      <c r="H63" s="152">
        <f>G63*100/D63</f>
        <v>50</v>
      </c>
      <c r="I63" s="151">
        <v>5</v>
      </c>
      <c r="J63" s="152">
        <f>I63*100/D63</f>
        <v>35.714285714285715</v>
      </c>
      <c r="K63" s="1">
        <v>0</v>
      </c>
      <c r="L63" s="18">
        <f>K63*100/D63</f>
        <v>0</v>
      </c>
      <c r="M63" s="59">
        <f>F63+H63</f>
        <v>64.28571428571429</v>
      </c>
      <c r="N63" s="327">
        <v>15.3</v>
      </c>
      <c r="O63" s="324">
        <f t="shared" si="11"/>
        <v>4.277777777777778</v>
      </c>
      <c r="P63" s="218">
        <v>36</v>
      </c>
      <c r="Q63" s="218">
        <v>16</v>
      </c>
      <c r="R63" s="325">
        <f t="shared" si="12"/>
        <v>44.44444444444444</v>
      </c>
      <c r="S63" s="218">
        <v>14</v>
      </c>
      <c r="T63" s="325">
        <f t="shared" si="13"/>
        <v>38.888888888888886</v>
      </c>
      <c r="U63" s="218">
        <v>6</v>
      </c>
      <c r="V63" s="325">
        <f t="shared" si="14"/>
        <v>16.666666666666668</v>
      </c>
      <c r="W63" s="218">
        <v>0</v>
      </c>
      <c r="X63" s="325">
        <f t="shared" si="15"/>
        <v>0</v>
      </c>
      <c r="Y63" s="326">
        <f t="shared" si="16"/>
        <v>83.33333333333333</v>
      </c>
    </row>
    <row r="64" spans="1:25" ht="12.75">
      <c r="A64" s="109" t="s">
        <v>4</v>
      </c>
      <c r="B64" s="68">
        <v>16.18</v>
      </c>
      <c r="C64" s="151"/>
      <c r="D64" s="151">
        <v>11</v>
      </c>
      <c r="E64" s="151">
        <v>5</v>
      </c>
      <c r="F64" s="152">
        <f>E64*100/D64</f>
        <v>45.45454545454545</v>
      </c>
      <c r="G64" s="151">
        <v>6</v>
      </c>
      <c r="H64" s="152">
        <f>G64*100/D64</f>
        <v>54.54545454545455</v>
      </c>
      <c r="I64" s="151">
        <v>0</v>
      </c>
      <c r="J64" s="152">
        <f>I64*100/D64</f>
        <v>0</v>
      </c>
      <c r="K64" s="1">
        <v>0</v>
      </c>
      <c r="L64" s="18">
        <f>K64*100/D64</f>
        <v>0</v>
      </c>
      <c r="M64" s="59">
        <f>F64+H64</f>
        <v>100</v>
      </c>
      <c r="N64" s="327">
        <v>15.5</v>
      </c>
      <c r="O64" s="324">
        <f t="shared" si="11"/>
        <v>4.357142857142857</v>
      </c>
      <c r="P64" s="218">
        <v>14</v>
      </c>
      <c r="Q64" s="218">
        <v>8</v>
      </c>
      <c r="R64" s="325">
        <f t="shared" si="12"/>
        <v>57.142857142857146</v>
      </c>
      <c r="S64" s="218">
        <v>3</v>
      </c>
      <c r="T64" s="325">
        <f t="shared" si="13"/>
        <v>21.428571428571427</v>
      </c>
      <c r="U64" s="218">
        <v>3</v>
      </c>
      <c r="V64" s="325">
        <f t="shared" si="14"/>
        <v>21.428571428571427</v>
      </c>
      <c r="W64" s="218">
        <v>0</v>
      </c>
      <c r="X64" s="325">
        <f t="shared" si="15"/>
        <v>0</v>
      </c>
      <c r="Y64" s="326">
        <f t="shared" si="16"/>
        <v>78.57142857142857</v>
      </c>
    </row>
    <row r="65" spans="1:25" ht="12.75">
      <c r="A65" s="109" t="s">
        <v>5</v>
      </c>
      <c r="B65" s="68">
        <v>12.17</v>
      </c>
      <c r="C65" s="151"/>
      <c r="D65" s="151">
        <v>6</v>
      </c>
      <c r="E65" s="151">
        <v>0</v>
      </c>
      <c r="F65" s="152">
        <f>E65*100/D65</f>
        <v>0</v>
      </c>
      <c r="G65" s="151">
        <v>3</v>
      </c>
      <c r="H65" s="152">
        <f>G65*100/D65</f>
        <v>50</v>
      </c>
      <c r="I65" s="151">
        <v>3</v>
      </c>
      <c r="J65" s="152">
        <f>I65*100/D65</f>
        <v>50</v>
      </c>
      <c r="K65" s="1">
        <v>0</v>
      </c>
      <c r="L65" s="18">
        <f>K65*100/D65</f>
        <v>0</v>
      </c>
      <c r="M65" s="59">
        <f>F65+H65</f>
        <v>50</v>
      </c>
      <c r="N65" s="327">
        <v>15.9</v>
      </c>
      <c r="O65" s="324">
        <f t="shared" si="11"/>
        <v>4.363636363636363</v>
      </c>
      <c r="P65" s="218">
        <v>11</v>
      </c>
      <c r="Q65" s="218">
        <v>5</v>
      </c>
      <c r="R65" s="325">
        <f t="shared" si="12"/>
        <v>45.45454545454545</v>
      </c>
      <c r="S65" s="218">
        <v>5</v>
      </c>
      <c r="T65" s="325">
        <f t="shared" si="13"/>
        <v>45.45454545454545</v>
      </c>
      <c r="U65" s="218">
        <v>1</v>
      </c>
      <c r="V65" s="325">
        <f t="shared" si="14"/>
        <v>9.090909090909092</v>
      </c>
      <c r="W65" s="218">
        <v>0</v>
      </c>
      <c r="X65" s="325">
        <f t="shared" si="15"/>
        <v>0</v>
      </c>
      <c r="Y65" s="326">
        <f t="shared" si="16"/>
        <v>90.9090909090909</v>
      </c>
    </row>
    <row r="66" spans="1:25" ht="12.75">
      <c r="A66" s="263" t="s">
        <v>13</v>
      </c>
      <c r="B66" s="68">
        <v>16.33</v>
      </c>
      <c r="C66" s="151"/>
      <c r="D66" s="151">
        <v>6</v>
      </c>
      <c r="E66" s="151">
        <v>3</v>
      </c>
      <c r="F66" s="152">
        <f>E66*100/D66</f>
        <v>50</v>
      </c>
      <c r="G66" s="151">
        <v>3</v>
      </c>
      <c r="H66" s="152">
        <f>G66*100/D66</f>
        <v>50</v>
      </c>
      <c r="I66" s="151">
        <v>0</v>
      </c>
      <c r="J66" s="152">
        <f>I66*100/D66</f>
        <v>0</v>
      </c>
      <c r="K66" s="1">
        <v>0</v>
      </c>
      <c r="L66" s="18">
        <f>K66*100/D66</f>
        <v>0</v>
      </c>
      <c r="M66" s="59">
        <f>F66+H66</f>
        <v>100</v>
      </c>
      <c r="N66" s="327">
        <v>16.3</v>
      </c>
      <c r="O66" s="324">
        <f t="shared" si="11"/>
        <v>4.428571428571429</v>
      </c>
      <c r="P66" s="218">
        <v>7</v>
      </c>
      <c r="Q66" s="218">
        <v>3</v>
      </c>
      <c r="R66" s="325">
        <f t="shared" si="12"/>
        <v>42.857142857142854</v>
      </c>
      <c r="S66" s="218">
        <v>4</v>
      </c>
      <c r="T66" s="325">
        <f t="shared" si="13"/>
        <v>57.142857142857146</v>
      </c>
      <c r="U66" s="218">
        <v>0</v>
      </c>
      <c r="V66" s="325">
        <f t="shared" si="14"/>
        <v>0</v>
      </c>
      <c r="W66" s="218">
        <v>0</v>
      </c>
      <c r="X66" s="325">
        <f t="shared" si="15"/>
        <v>0</v>
      </c>
      <c r="Y66" s="326">
        <f t="shared" si="16"/>
        <v>100</v>
      </c>
    </row>
    <row r="67" ht="13.5" thickBot="1"/>
    <row r="68" spans="1:25" ht="12.75">
      <c r="A68" s="9" t="s">
        <v>143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8"/>
      <c r="N68" s="328">
        <v>11</v>
      </c>
      <c r="O68" s="329">
        <f>(Q68*5+S68*4+U68*3+W68*2)/P68</f>
        <v>3</v>
      </c>
      <c r="P68" s="330">
        <v>1</v>
      </c>
      <c r="Q68" s="330">
        <v>0</v>
      </c>
      <c r="R68" s="331">
        <f>Q68*100/P68</f>
        <v>0</v>
      </c>
      <c r="S68" s="330">
        <v>0</v>
      </c>
      <c r="T68" s="331">
        <f>S68*100/P68</f>
        <v>0</v>
      </c>
      <c r="U68" s="330">
        <v>1</v>
      </c>
      <c r="V68" s="331">
        <f>U68*100/P68</f>
        <v>100</v>
      </c>
      <c r="W68" s="330">
        <v>0</v>
      </c>
      <c r="X68" s="331">
        <f>W68*100/P68</f>
        <v>0</v>
      </c>
      <c r="Y68" s="332">
        <f>(Q68+S68)*100/P68</f>
        <v>0</v>
      </c>
    </row>
    <row r="69" spans="1:25" ht="12.75">
      <c r="A69" s="14" t="s">
        <v>161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8"/>
      <c r="N69" s="231">
        <v>9.5</v>
      </c>
      <c r="O69" s="264">
        <f>(Q69*5+S69*4+U69*3+W69*2)/P69</f>
        <v>3</v>
      </c>
      <c r="P69" s="14">
        <v>2</v>
      </c>
      <c r="Q69" s="14">
        <v>0</v>
      </c>
      <c r="R69" s="14">
        <f>Q69*100/P69</f>
        <v>0</v>
      </c>
      <c r="S69" s="14">
        <v>0</v>
      </c>
      <c r="T69" s="14">
        <f>S69*100/P69</f>
        <v>0</v>
      </c>
      <c r="U69" s="14">
        <v>2</v>
      </c>
      <c r="V69" s="14">
        <f>U69*100/P69</f>
        <v>100</v>
      </c>
      <c r="W69" s="14">
        <v>0</v>
      </c>
      <c r="X69" s="14">
        <f>W69*100/P69</f>
        <v>0</v>
      </c>
      <c r="Y69" s="265">
        <f>(Q69+S69)*100/P69</f>
        <v>0</v>
      </c>
    </row>
    <row r="70" spans="1:25" ht="12.75">
      <c r="A70" s="125" t="s">
        <v>61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8"/>
      <c r="N70" s="231">
        <v>10</v>
      </c>
      <c r="O70" s="264">
        <f>(Q70*5+S70*4+U70*3+W70*2)/P70</f>
        <v>3.2857142857142856</v>
      </c>
      <c r="P70" s="14">
        <v>21</v>
      </c>
      <c r="Q70" s="14">
        <v>0</v>
      </c>
      <c r="R70" s="14">
        <f>Q70*100/P70</f>
        <v>0</v>
      </c>
      <c r="S70" s="14">
        <v>6</v>
      </c>
      <c r="T70" s="14">
        <f>S70*100/P70</f>
        <v>28.571428571428573</v>
      </c>
      <c r="U70" s="14">
        <v>15</v>
      </c>
      <c r="V70" s="14">
        <f>U70*100/P70</f>
        <v>71.42857142857143</v>
      </c>
      <c r="W70" s="14">
        <v>0</v>
      </c>
      <c r="X70" s="14">
        <f>W70*100/P70</f>
        <v>0</v>
      </c>
      <c r="Y70" s="265">
        <f>(Q70+S70)*100/P70</f>
        <v>28.571428571428573</v>
      </c>
    </row>
    <row r="71" spans="1:25" ht="12.75">
      <c r="A71" s="125" t="s">
        <v>162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8"/>
      <c r="N71" s="231">
        <v>10</v>
      </c>
      <c r="O71" s="264">
        <f>(Q71*5+S71*4+U71*3+W71*2)/P71</f>
        <v>3</v>
      </c>
      <c r="P71" s="14">
        <v>1</v>
      </c>
      <c r="Q71" s="14">
        <v>0</v>
      </c>
      <c r="R71" s="14">
        <f>Q71*100/P71</f>
        <v>0</v>
      </c>
      <c r="S71" s="14">
        <v>0</v>
      </c>
      <c r="T71" s="14">
        <f>S71*100/P71</f>
        <v>0</v>
      </c>
      <c r="U71" s="14">
        <v>1</v>
      </c>
      <c r="V71" s="14">
        <f>U71*100/P71</f>
        <v>100</v>
      </c>
      <c r="W71" s="14">
        <v>0</v>
      </c>
      <c r="X71" s="14">
        <f>W71*100/P71</f>
        <v>0</v>
      </c>
      <c r="Y71" s="265">
        <f>(Q71+S71)*100/P71</f>
        <v>0</v>
      </c>
    </row>
    <row r="72" spans="1:25" ht="12.75">
      <c r="A72" s="14" t="s">
        <v>144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8"/>
      <c r="N72" s="237">
        <v>6</v>
      </c>
      <c r="O72" s="24">
        <f>(Q72*5+S72*4+U72*3+W72*2)/P72</f>
        <v>2</v>
      </c>
      <c r="P72" s="2">
        <v>1</v>
      </c>
      <c r="Q72" s="2">
        <v>0</v>
      </c>
      <c r="R72" s="2">
        <f>Q72*100/P72</f>
        <v>0</v>
      </c>
      <c r="S72" s="2">
        <v>0</v>
      </c>
      <c r="T72" s="2">
        <f>S72*100/P72</f>
        <v>0</v>
      </c>
      <c r="U72" s="2"/>
      <c r="V72" s="2">
        <f>U72*100/P72</f>
        <v>0</v>
      </c>
      <c r="W72" s="2">
        <v>1</v>
      </c>
      <c r="X72" s="2">
        <f>W72*100/P72</f>
        <v>100</v>
      </c>
      <c r="Y72" s="59">
        <f>(Q72+S72)*100/P72</f>
        <v>0</v>
      </c>
    </row>
    <row r="73" spans="1:25" ht="12.75">
      <c r="A73" s="14" t="s">
        <v>100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8"/>
      <c r="N73" s="237"/>
      <c r="O73" s="24"/>
      <c r="P73" s="2"/>
      <c r="Q73" s="2"/>
      <c r="R73" s="2"/>
      <c r="S73" s="2"/>
      <c r="T73" s="2"/>
      <c r="U73" s="2"/>
      <c r="V73" s="2"/>
      <c r="W73" s="2"/>
      <c r="X73" s="2"/>
      <c r="Y73" s="59"/>
    </row>
    <row r="74" spans="1:25" ht="13.5" thickBot="1">
      <c r="A74" s="16" t="s">
        <v>145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8"/>
      <c r="N74" s="238"/>
      <c r="O74" s="245">
        <f>(Q74*5+S74*4+U74*3+W74*2)/P74</f>
        <v>3.1923076923076925</v>
      </c>
      <c r="P74" s="239">
        <f>SUM(P68:P73)</f>
        <v>26</v>
      </c>
      <c r="Q74" s="239">
        <f>SUM(Q68:Q73)</f>
        <v>0</v>
      </c>
      <c r="R74" s="239">
        <f>Q74*100/P74</f>
        <v>0</v>
      </c>
      <c r="S74" s="239">
        <f>SUM(S68:S73)</f>
        <v>6</v>
      </c>
      <c r="T74" s="239">
        <f>S74*100/P74</f>
        <v>23.076923076923077</v>
      </c>
      <c r="U74" s="239">
        <f>SUM(U68:U73)</f>
        <v>19</v>
      </c>
      <c r="V74" s="239">
        <f>U74*100/P74</f>
        <v>73.07692307692308</v>
      </c>
      <c r="W74" s="239">
        <f>SUM(W68:W73)</f>
        <v>1</v>
      </c>
      <c r="X74" s="239">
        <f>W74*100/P74</f>
        <v>3.8461538461538463</v>
      </c>
      <c r="Y74" s="240">
        <f>(Q74+S74)*100/P74</f>
        <v>23.076923076923077</v>
      </c>
    </row>
  </sheetData>
  <sheetProtection/>
  <autoFilter ref="N4:N28"/>
  <printOptions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V17"/>
  <sheetViews>
    <sheetView zoomScalePageLayoutView="0" workbookViewId="0" topLeftCell="A1">
      <selection activeCell="P39" sqref="P39"/>
    </sheetView>
  </sheetViews>
  <sheetFormatPr defaultColWidth="9.140625" defaultRowHeight="12.75"/>
  <cols>
    <col min="1" max="1" width="17.421875" style="0" customWidth="1"/>
    <col min="2" max="2" width="6.421875" style="0" hidden="1" customWidth="1"/>
    <col min="3" max="3" width="5.28125" style="0" hidden="1" customWidth="1"/>
    <col min="4" max="4" width="4.57421875" style="0" hidden="1" customWidth="1"/>
    <col min="5" max="5" width="5.140625" style="0" hidden="1" customWidth="1"/>
    <col min="6" max="6" width="5.28125" style="0" hidden="1" customWidth="1"/>
    <col min="7" max="7" width="4.8515625" style="0" hidden="1" customWidth="1"/>
    <col min="8" max="8" width="6.28125" style="0" hidden="1" customWidth="1"/>
    <col min="9" max="9" width="6.421875" style="0" hidden="1" customWidth="1"/>
    <col min="10" max="10" width="5.8515625" style="0" hidden="1" customWidth="1"/>
    <col min="11" max="11" width="6.00390625" style="0" hidden="1" customWidth="1"/>
    <col min="12" max="12" width="6.00390625" style="0" customWidth="1"/>
    <col min="13" max="13" width="6.28125" style="0" customWidth="1"/>
    <col min="14" max="15" width="5.28125" style="0" customWidth="1"/>
    <col min="16" max="16" width="6.57421875" style="0" customWidth="1"/>
    <col min="17" max="17" width="6.8515625" style="0" customWidth="1"/>
    <col min="18" max="18" width="6.00390625" style="0" customWidth="1"/>
    <col min="19" max="19" width="5.57421875" style="0" customWidth="1"/>
    <col min="20" max="20" width="10.140625" style="0" customWidth="1"/>
    <col min="21" max="21" width="5.421875" style="0" customWidth="1"/>
  </cols>
  <sheetData>
    <row r="1" spans="3:22" s="3" customFormat="1" ht="41.25" customHeight="1" thickBot="1">
      <c r="C1" s="3">
        <v>2013</v>
      </c>
      <c r="I1" s="3">
        <v>2014</v>
      </c>
      <c r="L1" s="3">
        <v>32</v>
      </c>
      <c r="M1" s="3">
        <v>2015</v>
      </c>
      <c r="P1" s="3">
        <v>32</v>
      </c>
      <c r="Q1" s="3">
        <v>2016</v>
      </c>
      <c r="T1" s="230"/>
      <c r="U1" s="200"/>
      <c r="V1" s="84"/>
    </row>
    <row r="2" spans="1:22" ht="12.75">
      <c r="A2" s="3" t="s">
        <v>24</v>
      </c>
      <c r="C2" s="3" t="s">
        <v>67</v>
      </c>
      <c r="D2" s="3" t="s">
        <v>78</v>
      </c>
      <c r="E2" s="3" t="s">
        <v>69</v>
      </c>
      <c r="F2" s="3" t="s">
        <v>71</v>
      </c>
      <c r="G2" s="3" t="s">
        <v>74</v>
      </c>
      <c r="H2" s="75" t="s">
        <v>91</v>
      </c>
      <c r="I2" s="106" t="s">
        <v>67</v>
      </c>
      <c r="J2" s="106" t="s">
        <v>78</v>
      </c>
      <c r="K2" s="106" t="s">
        <v>69</v>
      </c>
      <c r="L2" s="76" t="s">
        <v>158</v>
      </c>
      <c r="M2" s="80" t="s">
        <v>67</v>
      </c>
      <c r="N2" s="80" t="s">
        <v>78</v>
      </c>
      <c r="O2" s="81" t="s">
        <v>69</v>
      </c>
      <c r="P2" s="76" t="s">
        <v>158</v>
      </c>
      <c r="Q2" s="80" t="s">
        <v>67</v>
      </c>
      <c r="R2" s="80" t="s">
        <v>78</v>
      </c>
      <c r="S2" s="81" t="s">
        <v>69</v>
      </c>
      <c r="T2" s="10"/>
      <c r="U2" s="26"/>
      <c r="V2" s="26"/>
    </row>
    <row r="3" spans="1:22" ht="12.75">
      <c r="A3" s="11" t="s">
        <v>33</v>
      </c>
      <c r="B3" s="33">
        <v>49</v>
      </c>
      <c r="C3" s="1">
        <v>1</v>
      </c>
      <c r="D3" s="1"/>
      <c r="E3" s="1"/>
      <c r="F3" s="17">
        <v>1</v>
      </c>
      <c r="G3" s="78">
        <f>F3*100/(F3+C3)</f>
        <v>50</v>
      </c>
      <c r="H3" s="61">
        <v>45</v>
      </c>
      <c r="I3" s="1">
        <v>1</v>
      </c>
      <c r="J3" s="1">
        <v>0</v>
      </c>
      <c r="K3" s="38">
        <f>J3*100/I3</f>
        <v>0</v>
      </c>
      <c r="L3" s="233">
        <v>52</v>
      </c>
      <c r="M3" s="1">
        <v>1</v>
      </c>
      <c r="N3" s="1">
        <v>0</v>
      </c>
      <c r="O3" s="59">
        <f>N3*100/M3</f>
        <v>0</v>
      </c>
      <c r="P3" s="233">
        <v>22</v>
      </c>
      <c r="Q3" s="1">
        <v>2</v>
      </c>
      <c r="R3" s="218">
        <v>2</v>
      </c>
      <c r="S3" s="59">
        <f aca="true" t="shared" si="0" ref="S3:S14">R3*100/Q3</f>
        <v>100</v>
      </c>
      <c r="T3" s="10"/>
      <c r="U3" s="26"/>
      <c r="V3" s="26"/>
    </row>
    <row r="4" spans="1:22" ht="12.75">
      <c r="A4" t="s">
        <v>87</v>
      </c>
      <c r="B4" s="47"/>
      <c r="C4" s="1"/>
      <c r="D4" s="1"/>
      <c r="E4" s="1"/>
      <c r="F4" s="1"/>
      <c r="G4" s="78"/>
      <c r="H4" s="58"/>
      <c r="I4" s="1"/>
      <c r="J4" s="1"/>
      <c r="K4" s="38"/>
      <c r="L4" s="233"/>
      <c r="M4" s="1"/>
      <c r="N4" s="1"/>
      <c r="O4" s="59"/>
      <c r="P4" s="233">
        <v>34.5</v>
      </c>
      <c r="Q4" s="1">
        <v>2</v>
      </c>
      <c r="R4" s="218">
        <v>1</v>
      </c>
      <c r="S4" s="59">
        <f t="shared" si="0"/>
        <v>50</v>
      </c>
      <c r="T4" s="10"/>
      <c r="U4" s="26"/>
      <c r="V4" s="26"/>
    </row>
    <row r="5" spans="1:22" ht="12.75">
      <c r="A5" s="19" t="s">
        <v>11</v>
      </c>
      <c r="B5" s="34">
        <v>32.83</v>
      </c>
      <c r="C5" s="1">
        <v>6</v>
      </c>
      <c r="D5" s="1">
        <v>1</v>
      </c>
      <c r="E5" s="1">
        <f>D5*100/C5</f>
        <v>16.666666666666668</v>
      </c>
      <c r="F5" s="1"/>
      <c r="G5" s="38"/>
      <c r="H5" s="58">
        <v>23.75</v>
      </c>
      <c r="I5" s="1">
        <v>4</v>
      </c>
      <c r="J5" s="1">
        <v>3</v>
      </c>
      <c r="K5" s="38">
        <f>J5*100/I5</f>
        <v>75</v>
      </c>
      <c r="L5" s="231">
        <v>32.8</v>
      </c>
      <c r="M5" s="1">
        <v>4</v>
      </c>
      <c r="N5" s="1">
        <v>2</v>
      </c>
      <c r="O5" s="59">
        <f>N5*100/M5</f>
        <v>50</v>
      </c>
      <c r="P5" s="231">
        <v>40</v>
      </c>
      <c r="Q5" s="1">
        <v>3</v>
      </c>
      <c r="R5" s="9">
        <v>0</v>
      </c>
      <c r="S5" s="59">
        <f t="shared" si="0"/>
        <v>0</v>
      </c>
      <c r="T5" s="10"/>
      <c r="U5" s="26"/>
      <c r="V5" s="26"/>
    </row>
    <row r="6" spans="1:22" ht="12.75">
      <c r="A6" s="26" t="s">
        <v>8</v>
      </c>
      <c r="B6" s="47"/>
      <c r="C6" s="1"/>
      <c r="D6" s="1"/>
      <c r="E6" s="1"/>
      <c r="F6" s="1"/>
      <c r="G6" s="38"/>
      <c r="H6" s="58">
        <v>36</v>
      </c>
      <c r="I6" s="1">
        <v>1</v>
      </c>
      <c r="J6" s="1">
        <v>0</v>
      </c>
      <c r="K6" s="38">
        <f>J6*100/I6</f>
        <v>0</v>
      </c>
      <c r="L6" s="233">
        <v>41</v>
      </c>
      <c r="M6" s="1">
        <v>2</v>
      </c>
      <c r="N6" s="1">
        <v>0</v>
      </c>
      <c r="O6" s="59">
        <f>N6*100/M6</f>
        <v>0</v>
      </c>
      <c r="P6" s="233">
        <v>40.5</v>
      </c>
      <c r="Q6" s="1">
        <v>2</v>
      </c>
      <c r="R6" s="218">
        <v>0</v>
      </c>
      <c r="S6" s="59">
        <f t="shared" si="0"/>
        <v>0</v>
      </c>
      <c r="T6" s="10"/>
      <c r="U6" s="26"/>
      <c r="V6" s="26"/>
    </row>
    <row r="7" spans="1:22" ht="12.75">
      <c r="A7" s="48" t="s">
        <v>105</v>
      </c>
      <c r="B7" s="49">
        <v>44.87</v>
      </c>
      <c r="C7" s="4"/>
      <c r="D7" s="4"/>
      <c r="E7" s="4"/>
      <c r="F7" s="4"/>
      <c r="G7" s="49"/>
      <c r="H7" s="105">
        <v>42.11</v>
      </c>
      <c r="I7" s="48">
        <v>35</v>
      </c>
      <c r="J7" s="48">
        <v>5</v>
      </c>
      <c r="K7" s="49">
        <f>J7*100/I7</f>
        <v>14.285714285714286</v>
      </c>
      <c r="L7" s="232">
        <v>39.19</v>
      </c>
      <c r="M7" s="48">
        <v>26</v>
      </c>
      <c r="N7" s="48">
        <v>4</v>
      </c>
      <c r="O7" s="110">
        <f>N7*100/M7</f>
        <v>15.384615384615385</v>
      </c>
      <c r="P7" s="232">
        <v>47.8</v>
      </c>
      <c r="Q7" s="48">
        <v>27</v>
      </c>
      <c r="R7" s="216">
        <v>3</v>
      </c>
      <c r="S7" s="110">
        <f t="shared" si="0"/>
        <v>11.11111111111111</v>
      </c>
      <c r="T7" s="10"/>
      <c r="U7" s="26"/>
      <c r="V7" s="26"/>
    </row>
    <row r="8" spans="1:22" ht="12.75">
      <c r="A8" t="s">
        <v>70</v>
      </c>
      <c r="B8" s="296">
        <v>54.5</v>
      </c>
      <c r="C8" s="1">
        <v>4</v>
      </c>
      <c r="D8" s="1"/>
      <c r="E8" s="1"/>
      <c r="F8" s="1"/>
      <c r="G8" s="78"/>
      <c r="H8" s="61">
        <v>45.17</v>
      </c>
      <c r="I8" s="1">
        <v>6</v>
      </c>
      <c r="J8" s="1">
        <v>0</v>
      </c>
      <c r="K8" s="38">
        <f>J8*100/I8</f>
        <v>0</v>
      </c>
      <c r="L8" s="233">
        <v>43</v>
      </c>
      <c r="M8" s="1">
        <v>6</v>
      </c>
      <c r="N8" s="1">
        <v>0</v>
      </c>
      <c r="O8" s="59">
        <f>N8*100/M8</f>
        <v>0</v>
      </c>
      <c r="P8" s="233">
        <v>49</v>
      </c>
      <c r="Q8" s="1">
        <v>4</v>
      </c>
      <c r="R8" s="218">
        <v>0</v>
      </c>
      <c r="S8" s="59">
        <f t="shared" si="0"/>
        <v>0</v>
      </c>
      <c r="T8" s="10"/>
      <c r="U8" s="26"/>
      <c r="V8" s="26"/>
    </row>
    <row r="9" spans="1:22" ht="12.75">
      <c r="A9" s="16" t="s">
        <v>114</v>
      </c>
      <c r="B9" s="39"/>
      <c r="C9" s="16"/>
      <c r="D9" s="16"/>
      <c r="E9" s="16"/>
      <c r="F9" s="16"/>
      <c r="G9" s="39"/>
      <c r="H9" s="132">
        <v>48.97</v>
      </c>
      <c r="I9" s="16"/>
      <c r="J9" s="16"/>
      <c r="K9" s="39">
        <v>12.7</v>
      </c>
      <c r="L9" s="234">
        <v>48.73</v>
      </c>
      <c r="M9" s="16"/>
      <c r="N9" s="16"/>
      <c r="O9" s="133">
        <v>12.7</v>
      </c>
      <c r="P9" s="234">
        <v>51.55</v>
      </c>
      <c r="Q9" s="16"/>
      <c r="R9" s="295"/>
      <c r="S9" s="133"/>
      <c r="T9" s="10"/>
      <c r="U9" s="26"/>
      <c r="V9" s="26"/>
    </row>
    <row r="10" spans="1:22" ht="12.75">
      <c r="A10" s="26" t="s">
        <v>30</v>
      </c>
      <c r="B10" s="297">
        <v>49.5</v>
      </c>
      <c r="C10" s="1">
        <v>4</v>
      </c>
      <c r="D10" s="1"/>
      <c r="E10" s="1"/>
      <c r="F10" s="17">
        <v>3</v>
      </c>
      <c r="G10" s="78">
        <f>F10*100/(F10+C10)</f>
        <v>42.857142857142854</v>
      </c>
      <c r="H10" s="261">
        <v>43.2</v>
      </c>
      <c r="I10" s="1">
        <v>5</v>
      </c>
      <c r="J10" s="1">
        <v>0</v>
      </c>
      <c r="K10" s="38">
        <f>J10*100/I10</f>
        <v>0</v>
      </c>
      <c r="L10" s="233">
        <v>42.2</v>
      </c>
      <c r="M10" s="1">
        <v>5</v>
      </c>
      <c r="N10" s="37">
        <v>1</v>
      </c>
      <c r="O10" s="59">
        <f>N10*100/M10</f>
        <v>20</v>
      </c>
      <c r="P10" s="233">
        <v>52</v>
      </c>
      <c r="Q10" s="1">
        <v>4</v>
      </c>
      <c r="R10" s="218">
        <v>0</v>
      </c>
      <c r="S10" s="59">
        <f t="shared" si="0"/>
        <v>0</v>
      </c>
      <c r="T10" s="10"/>
      <c r="U10" s="26"/>
      <c r="V10" s="26"/>
    </row>
    <row r="11" spans="1:22" ht="12.75">
      <c r="A11" s="2" t="s">
        <v>5</v>
      </c>
      <c r="B11" s="47"/>
      <c r="C11" s="1"/>
      <c r="D11" s="1"/>
      <c r="E11" s="1"/>
      <c r="F11" s="1"/>
      <c r="G11" s="38"/>
      <c r="H11" s="58"/>
      <c r="I11" s="1"/>
      <c r="J11" s="1"/>
      <c r="K11" s="38"/>
      <c r="L11" s="233"/>
      <c r="M11" s="1"/>
      <c r="N11" s="1"/>
      <c r="O11" s="59"/>
      <c r="P11" s="233">
        <v>53.3</v>
      </c>
      <c r="Q11" s="1">
        <v>3</v>
      </c>
      <c r="R11" s="218">
        <v>0</v>
      </c>
      <c r="S11" s="59">
        <f t="shared" si="0"/>
        <v>0</v>
      </c>
      <c r="T11" s="10"/>
      <c r="U11" s="26"/>
      <c r="V11" s="26"/>
    </row>
    <row r="12" spans="1:22" ht="12.75">
      <c r="A12" s="1" t="s">
        <v>15</v>
      </c>
      <c r="B12" s="38"/>
      <c r="C12" s="1"/>
      <c r="D12" s="1"/>
      <c r="E12" s="1"/>
      <c r="F12" s="1"/>
      <c r="G12" s="78"/>
      <c r="H12" s="109"/>
      <c r="I12" s="1"/>
      <c r="J12" s="1"/>
      <c r="K12" s="38"/>
      <c r="L12" s="231"/>
      <c r="M12" s="17"/>
      <c r="N12" s="1"/>
      <c r="O12" s="59"/>
      <c r="P12" s="231">
        <v>54.7</v>
      </c>
      <c r="Q12" s="17">
        <v>3</v>
      </c>
      <c r="R12" s="9">
        <v>0</v>
      </c>
      <c r="S12" s="59">
        <f t="shared" si="0"/>
        <v>0</v>
      </c>
      <c r="T12" s="10"/>
      <c r="U12" s="26"/>
      <c r="V12" s="26"/>
    </row>
    <row r="13" spans="1:22" ht="12.75">
      <c r="A13" s="1" t="s">
        <v>12</v>
      </c>
      <c r="B13" s="38"/>
      <c r="C13" s="1"/>
      <c r="D13" s="1"/>
      <c r="E13" s="1"/>
      <c r="F13" s="1"/>
      <c r="G13" s="78"/>
      <c r="H13" s="109"/>
      <c r="I13" s="1"/>
      <c r="J13" s="1"/>
      <c r="K13" s="38"/>
      <c r="L13" s="231"/>
      <c r="M13" s="17"/>
      <c r="N13" s="1"/>
      <c r="O13" s="59"/>
      <c r="P13" s="231">
        <v>55.5</v>
      </c>
      <c r="Q13" s="17">
        <v>2</v>
      </c>
      <c r="R13" s="9">
        <v>0</v>
      </c>
      <c r="S13" s="59">
        <f t="shared" si="0"/>
        <v>0</v>
      </c>
      <c r="T13" s="10"/>
      <c r="U13" s="26"/>
      <c r="V13" s="26"/>
    </row>
    <row r="14" spans="1:22" ht="12.75">
      <c r="A14" s="1" t="s">
        <v>13</v>
      </c>
      <c r="B14" s="38"/>
      <c r="C14" s="1"/>
      <c r="D14" s="1"/>
      <c r="E14" s="1"/>
      <c r="F14" s="1"/>
      <c r="G14" s="78"/>
      <c r="H14" s="109"/>
      <c r="I14" s="1"/>
      <c r="J14" s="1"/>
      <c r="K14" s="38"/>
      <c r="L14" s="231"/>
      <c r="M14" s="17"/>
      <c r="N14" s="1"/>
      <c r="O14" s="59"/>
      <c r="P14" s="231">
        <v>69</v>
      </c>
      <c r="Q14" s="17">
        <v>2</v>
      </c>
      <c r="R14" s="9">
        <v>0</v>
      </c>
      <c r="S14" s="59">
        <f t="shared" si="0"/>
        <v>0</v>
      </c>
      <c r="T14" s="10"/>
      <c r="U14" s="26"/>
      <c r="V14" s="26"/>
    </row>
    <row r="15" spans="1:22" ht="12.75">
      <c r="A15" s="1" t="s">
        <v>16</v>
      </c>
      <c r="B15" s="38">
        <v>54</v>
      </c>
      <c r="C15" s="1">
        <v>1</v>
      </c>
      <c r="D15" s="1"/>
      <c r="E15" s="1"/>
      <c r="F15" s="1"/>
      <c r="G15" s="78"/>
      <c r="H15" s="109">
        <v>45</v>
      </c>
      <c r="I15" s="1">
        <v>1</v>
      </c>
      <c r="J15" s="1">
        <v>0</v>
      </c>
      <c r="K15" s="38">
        <f>J15*100/I15</f>
        <v>0</v>
      </c>
      <c r="L15" s="231">
        <v>27.5</v>
      </c>
      <c r="M15" s="1">
        <v>2</v>
      </c>
      <c r="N15" s="1">
        <v>1</v>
      </c>
      <c r="O15" s="59">
        <f>N15*100/M15</f>
        <v>50</v>
      </c>
      <c r="P15" s="231"/>
      <c r="Q15" s="1"/>
      <c r="R15" s="9"/>
      <c r="S15" s="59" t="e">
        <f>R15*100/Q15</f>
        <v>#DIV/0!</v>
      </c>
      <c r="T15" s="10"/>
      <c r="U15" s="26"/>
      <c r="V15" s="26"/>
    </row>
    <row r="16" spans="1:20" ht="12.75">
      <c r="A16" t="s">
        <v>0</v>
      </c>
      <c r="B16" s="38">
        <v>60.5</v>
      </c>
      <c r="C16" s="1">
        <v>4</v>
      </c>
      <c r="D16" s="1"/>
      <c r="E16" s="1"/>
      <c r="F16" s="1"/>
      <c r="G16" s="78"/>
      <c r="H16" s="109">
        <v>36</v>
      </c>
      <c r="I16" s="1">
        <v>1</v>
      </c>
      <c r="J16" s="1">
        <v>0</v>
      </c>
      <c r="K16" s="38">
        <f>J16*100/I16</f>
        <v>0</v>
      </c>
      <c r="L16" s="231">
        <v>38</v>
      </c>
      <c r="M16" s="17">
        <v>4</v>
      </c>
      <c r="N16" s="1">
        <v>0</v>
      </c>
      <c r="O16" s="59">
        <f>N16*100/M16</f>
        <v>0</v>
      </c>
      <c r="P16" s="231"/>
      <c r="Q16" s="17"/>
      <c r="R16" s="9"/>
      <c r="S16" s="59" t="e">
        <f>R16*100/Q16</f>
        <v>#DIV/0!</v>
      </c>
      <c r="T16" s="10"/>
    </row>
    <row r="17" spans="1:20" ht="12.75">
      <c r="A17" s="15" t="s">
        <v>99</v>
      </c>
      <c r="B17" s="34"/>
      <c r="C17" s="1"/>
      <c r="D17" s="1"/>
      <c r="E17" s="1"/>
      <c r="F17" s="1"/>
      <c r="G17" s="78"/>
      <c r="H17" s="58">
        <v>40</v>
      </c>
      <c r="I17" s="1">
        <v>2</v>
      </c>
      <c r="J17" s="1">
        <v>0</v>
      </c>
      <c r="K17" s="38">
        <f>J17*100/I17</f>
        <v>0</v>
      </c>
      <c r="L17" s="231">
        <v>38.5</v>
      </c>
      <c r="M17" s="17">
        <v>2</v>
      </c>
      <c r="N17" s="1">
        <v>0</v>
      </c>
      <c r="O17" s="59">
        <f>N17*100/M17</f>
        <v>0</v>
      </c>
      <c r="P17" s="231"/>
      <c r="Q17" s="17"/>
      <c r="R17" s="9"/>
      <c r="S17" s="59" t="e">
        <f>R17*100/Q17</f>
        <v>#DIV/0!</v>
      </c>
      <c r="T17" s="10"/>
    </row>
  </sheetData>
  <sheetProtection/>
  <autoFilter ref="P2:P14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4:E40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18.421875" style="0" customWidth="1"/>
    <col min="2" max="2" width="7.00390625" style="0" customWidth="1"/>
    <col min="3" max="3" width="7.140625" style="0" customWidth="1"/>
    <col min="4" max="4" width="6.28125" style="0" customWidth="1"/>
    <col min="5" max="5" width="6.140625" style="0" customWidth="1"/>
    <col min="6" max="6" width="6.00390625" style="0" customWidth="1"/>
  </cols>
  <sheetData>
    <row r="4" spans="1:5" ht="12.75">
      <c r="A4" s="17">
        <v>2015</v>
      </c>
      <c r="B4" s="17">
        <v>37</v>
      </c>
      <c r="C4" s="17" t="s">
        <v>67</v>
      </c>
      <c r="D4" s="17" t="s">
        <v>68</v>
      </c>
      <c r="E4" s="17" t="s">
        <v>42</v>
      </c>
    </row>
    <row r="5" spans="1:5" ht="12.75">
      <c r="A5" s="2" t="s">
        <v>14</v>
      </c>
      <c r="B5" s="2">
        <v>50</v>
      </c>
      <c r="C5" s="2">
        <v>1</v>
      </c>
      <c r="D5" s="1">
        <v>0</v>
      </c>
      <c r="E5" s="1">
        <v>0</v>
      </c>
    </row>
    <row r="6" spans="1:5" ht="12.75">
      <c r="A6" s="2" t="s">
        <v>9</v>
      </c>
      <c r="B6" s="2">
        <v>52</v>
      </c>
      <c r="C6" s="2">
        <v>1</v>
      </c>
      <c r="D6" s="1">
        <v>0</v>
      </c>
      <c r="E6" s="1">
        <v>0</v>
      </c>
    </row>
    <row r="7" spans="1:5" ht="12.75">
      <c r="A7" s="16" t="s">
        <v>443</v>
      </c>
      <c r="B7" s="16">
        <v>54.77</v>
      </c>
      <c r="C7" s="16"/>
      <c r="D7" s="16">
        <v>0</v>
      </c>
      <c r="E7" s="16">
        <v>0</v>
      </c>
    </row>
    <row r="8" spans="1:5" ht="12.75">
      <c r="A8" s="2" t="s">
        <v>88</v>
      </c>
      <c r="B8" s="2">
        <v>55</v>
      </c>
      <c r="C8" s="2">
        <v>1</v>
      </c>
      <c r="D8" s="1">
        <v>0</v>
      </c>
      <c r="E8" s="1">
        <v>0</v>
      </c>
    </row>
    <row r="9" spans="1:5" ht="12.75">
      <c r="A9" s="2" t="s">
        <v>1</v>
      </c>
      <c r="B9" s="2">
        <v>55.5</v>
      </c>
      <c r="C9" s="2">
        <v>2</v>
      </c>
      <c r="D9" s="2">
        <v>0</v>
      </c>
      <c r="E9" s="2">
        <v>0</v>
      </c>
    </row>
    <row r="10" spans="1:5" ht="12.75">
      <c r="A10" s="48" t="s">
        <v>157</v>
      </c>
      <c r="B10" s="48">
        <v>59.6</v>
      </c>
      <c r="C10" s="48">
        <v>10</v>
      </c>
      <c r="D10" s="48">
        <v>0</v>
      </c>
      <c r="E10" s="48">
        <v>0</v>
      </c>
    </row>
    <row r="11" spans="1:5" ht="12.75">
      <c r="A11" s="2" t="s">
        <v>13</v>
      </c>
      <c r="B11" s="2">
        <v>64</v>
      </c>
      <c r="C11" s="2">
        <v>1</v>
      </c>
      <c r="D11" s="2">
        <v>0</v>
      </c>
      <c r="E11" s="2">
        <v>0</v>
      </c>
    </row>
    <row r="12" spans="1:5" ht="12.75">
      <c r="A12" s="1" t="s">
        <v>7</v>
      </c>
      <c r="B12" s="1">
        <v>64</v>
      </c>
      <c r="C12" s="1">
        <v>1</v>
      </c>
      <c r="D12" s="1">
        <v>0</v>
      </c>
      <c r="E12" s="1">
        <v>0</v>
      </c>
    </row>
    <row r="13" spans="1:5" ht="12.75">
      <c r="A13" s="2" t="s">
        <v>75</v>
      </c>
      <c r="B13" s="2">
        <v>66</v>
      </c>
      <c r="C13" s="2">
        <v>1</v>
      </c>
      <c r="D13" s="2">
        <v>0</v>
      </c>
      <c r="E13" s="2">
        <v>0</v>
      </c>
    </row>
    <row r="14" spans="1:5" ht="12.75">
      <c r="A14" s="1" t="s">
        <v>83</v>
      </c>
      <c r="B14" s="1">
        <v>65</v>
      </c>
      <c r="C14" s="1">
        <v>1</v>
      </c>
      <c r="D14" s="1">
        <v>0</v>
      </c>
      <c r="E14" s="1">
        <v>0</v>
      </c>
    </row>
    <row r="15" spans="1:5" ht="12.75">
      <c r="A15" s="2" t="s">
        <v>16</v>
      </c>
      <c r="B15" s="2">
        <v>69</v>
      </c>
      <c r="C15" s="2">
        <v>1</v>
      </c>
      <c r="D15" s="2">
        <v>0</v>
      </c>
      <c r="E15" s="2">
        <v>0</v>
      </c>
    </row>
    <row r="17" spans="1:5" ht="12.75">
      <c r="A17" s="17">
        <v>2015</v>
      </c>
      <c r="B17" s="1">
        <v>37</v>
      </c>
      <c r="C17" s="1" t="s">
        <v>67</v>
      </c>
      <c r="D17" s="1" t="s">
        <v>68</v>
      </c>
      <c r="E17" s="1" t="s">
        <v>42</v>
      </c>
    </row>
    <row r="18" spans="1:5" ht="12.75">
      <c r="A18" s="1" t="s">
        <v>119</v>
      </c>
      <c r="B18" s="1">
        <v>55.5</v>
      </c>
      <c r="C18" s="1"/>
      <c r="D18" s="1"/>
      <c r="E18" s="1"/>
    </row>
    <row r="19" spans="1:5" ht="12.75">
      <c r="A19" s="16" t="s">
        <v>115</v>
      </c>
      <c r="B19" s="16">
        <v>55.07</v>
      </c>
      <c r="C19" s="16"/>
      <c r="D19" s="16"/>
      <c r="E19" s="16"/>
    </row>
    <row r="20" spans="1:5" ht="12.75">
      <c r="A20" s="1" t="s">
        <v>117</v>
      </c>
      <c r="B20" s="1">
        <v>81</v>
      </c>
      <c r="C20" s="1">
        <v>1</v>
      </c>
      <c r="D20" s="1">
        <v>0</v>
      </c>
      <c r="E20" s="1"/>
    </row>
    <row r="21" spans="1:5" ht="12.75">
      <c r="A21" s="48" t="s">
        <v>118</v>
      </c>
      <c r="B21" s="48">
        <v>83</v>
      </c>
      <c r="C21" s="48">
        <v>2</v>
      </c>
      <c r="D21" s="48">
        <v>0</v>
      </c>
      <c r="E21" s="48"/>
    </row>
    <row r="22" spans="1:5" ht="12.75">
      <c r="A22" s="1" t="s">
        <v>87</v>
      </c>
      <c r="B22" s="1">
        <v>85</v>
      </c>
      <c r="C22" s="1">
        <v>1</v>
      </c>
      <c r="D22" s="1">
        <v>0</v>
      </c>
      <c r="E22" s="1"/>
    </row>
    <row r="24" ht="12.75">
      <c r="A24" s="3">
        <v>2014</v>
      </c>
    </row>
    <row r="25" spans="4:5" ht="12.75">
      <c r="D25" s="17" t="s">
        <v>68</v>
      </c>
      <c r="E25" s="17" t="s">
        <v>69</v>
      </c>
    </row>
    <row r="26" spans="1:5" ht="12.75">
      <c r="A26" s="13" t="s">
        <v>95</v>
      </c>
      <c r="B26" s="1">
        <v>46</v>
      </c>
      <c r="C26" s="38">
        <v>1</v>
      </c>
      <c r="D26" s="1"/>
      <c r="E26" s="1"/>
    </row>
    <row r="27" spans="1:5" ht="12.75">
      <c r="A27" s="48" t="s">
        <v>92</v>
      </c>
      <c r="B27" s="48">
        <v>50</v>
      </c>
      <c r="C27" s="49">
        <v>3</v>
      </c>
      <c r="D27" s="4"/>
      <c r="E27" s="4">
        <v>0</v>
      </c>
    </row>
    <row r="28" spans="1:5" ht="12.75">
      <c r="A28" s="13" t="s">
        <v>36</v>
      </c>
      <c r="B28" s="1">
        <v>52</v>
      </c>
      <c r="C28" s="38">
        <v>2</v>
      </c>
      <c r="D28" s="1"/>
      <c r="E28" s="1"/>
    </row>
    <row r="29" spans="1:5" ht="12.75">
      <c r="A29" s="7" t="s">
        <v>65</v>
      </c>
      <c r="B29" s="4">
        <v>55.5</v>
      </c>
      <c r="C29" s="41">
        <v>2</v>
      </c>
      <c r="D29" s="1"/>
      <c r="E29" s="1"/>
    </row>
    <row r="30" spans="1:5" ht="12.75">
      <c r="A30" s="134" t="s">
        <v>107</v>
      </c>
      <c r="B30" s="16">
        <v>56.66</v>
      </c>
      <c r="C30" s="39">
        <v>2</v>
      </c>
      <c r="D30" s="16"/>
      <c r="E30" s="16">
        <v>5.5</v>
      </c>
    </row>
    <row r="31" spans="1:5" ht="12.75">
      <c r="A31" s="134"/>
      <c r="B31" s="229"/>
      <c r="C31" s="229"/>
      <c r="D31" s="229"/>
      <c r="E31" s="229"/>
    </row>
    <row r="32" ht="12.75">
      <c r="A32" s="3">
        <v>2013</v>
      </c>
    </row>
    <row r="33" spans="1:5" ht="12.75">
      <c r="A33" s="3" t="s">
        <v>23</v>
      </c>
      <c r="C33" s="3" t="s">
        <v>67</v>
      </c>
      <c r="D33" s="3"/>
      <c r="E33" s="3"/>
    </row>
    <row r="34" spans="1:5" ht="12.75">
      <c r="A34" s="1" t="s">
        <v>75</v>
      </c>
      <c r="B34" s="1">
        <v>42</v>
      </c>
      <c r="C34" s="1">
        <v>1</v>
      </c>
      <c r="D34" s="1"/>
      <c r="E34" s="1"/>
    </row>
    <row r="35" spans="1:5" ht="12.75">
      <c r="A35" s="4" t="s">
        <v>66</v>
      </c>
      <c r="B35" s="48">
        <v>55.5</v>
      </c>
      <c r="C35" s="1"/>
      <c r="D35" s="1"/>
      <c r="E35" s="1"/>
    </row>
    <row r="36" spans="1:5" ht="12.75">
      <c r="A36" s="16" t="s">
        <v>62</v>
      </c>
      <c r="B36" s="16">
        <v>62.23</v>
      </c>
      <c r="C36" s="1"/>
      <c r="D36" s="1"/>
      <c r="E36" s="1"/>
    </row>
    <row r="37" spans="1:5" ht="12.75">
      <c r="A37" s="4" t="s">
        <v>43</v>
      </c>
      <c r="B37" s="7">
        <v>64</v>
      </c>
      <c r="C37" s="1"/>
      <c r="D37" s="1"/>
      <c r="E37" s="1"/>
    </row>
    <row r="38" spans="1:5" ht="12.75">
      <c r="A38" s="2" t="s">
        <v>4</v>
      </c>
      <c r="B38" s="15">
        <v>69</v>
      </c>
      <c r="C38" s="1">
        <v>1</v>
      </c>
      <c r="D38" s="17"/>
      <c r="E38" s="17"/>
    </row>
    <row r="39" spans="1:5" ht="12.75">
      <c r="A39" s="6" t="s">
        <v>63</v>
      </c>
      <c r="B39" s="6"/>
      <c r="C39" s="1"/>
      <c r="D39" s="1"/>
      <c r="E39" s="1"/>
    </row>
    <row r="40" spans="1:5" ht="12.75">
      <c r="A40" s="1" t="s">
        <v>15</v>
      </c>
      <c r="B40" s="1"/>
      <c r="C40" s="1"/>
      <c r="D40" s="17"/>
      <c r="E40" s="1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W28"/>
  <sheetViews>
    <sheetView workbookViewId="0" topLeftCell="A1">
      <selection activeCell="T41" sqref="T41"/>
    </sheetView>
  </sheetViews>
  <sheetFormatPr defaultColWidth="9.140625" defaultRowHeight="12.75"/>
  <cols>
    <col min="1" max="1" width="14.57421875" style="0" customWidth="1"/>
    <col min="2" max="2" width="5.57421875" style="0" hidden="1" customWidth="1"/>
    <col min="3" max="3" width="4.421875" style="0" hidden="1" customWidth="1"/>
    <col min="4" max="4" width="4.28125" style="0" hidden="1" customWidth="1"/>
    <col min="5" max="5" width="5.140625" style="0" hidden="1" customWidth="1"/>
    <col min="6" max="6" width="4.421875" style="0" hidden="1" customWidth="1"/>
    <col min="7" max="7" width="5.421875" style="0" hidden="1" customWidth="1"/>
    <col min="8" max="8" width="5.57421875" style="0" hidden="1" customWidth="1"/>
    <col min="9" max="11" width="6.28125" style="0" hidden="1" customWidth="1"/>
    <col min="12" max="12" width="4.421875" style="0" hidden="1" customWidth="1"/>
    <col min="13" max="13" width="6.8515625" style="0" hidden="1" customWidth="1"/>
    <col min="14" max="14" width="6.8515625" style="0" customWidth="1"/>
    <col min="15" max="15" width="7.8515625" style="0" customWidth="1"/>
    <col min="16" max="16" width="6.7109375" style="0" customWidth="1"/>
    <col min="17" max="17" width="5.57421875" style="0" customWidth="1"/>
    <col min="18" max="18" width="7.57421875" style="0" customWidth="1"/>
    <col min="19" max="19" width="6.7109375" style="0" customWidth="1"/>
    <col min="20" max="20" width="6.28125" style="0" customWidth="1"/>
    <col min="21" max="21" width="4.421875" style="0" customWidth="1"/>
    <col min="22" max="22" width="4.140625" style="0" customWidth="1"/>
  </cols>
  <sheetData>
    <row r="1" spans="2:23" ht="52.5" customHeight="1" thickBot="1">
      <c r="B1">
        <v>2013</v>
      </c>
      <c r="I1" s="3">
        <v>2014</v>
      </c>
      <c r="N1" s="3">
        <v>36</v>
      </c>
      <c r="O1" s="3">
        <v>2015</v>
      </c>
      <c r="R1" s="3">
        <v>36</v>
      </c>
      <c r="S1" s="3">
        <v>2016</v>
      </c>
      <c r="V1" s="200"/>
      <c r="W1" s="200"/>
    </row>
    <row r="2" spans="1:23" ht="12.75">
      <c r="A2" s="3" t="s">
        <v>22</v>
      </c>
      <c r="C2" s="17" t="s">
        <v>67</v>
      </c>
      <c r="D2" s="17" t="s">
        <v>68</v>
      </c>
      <c r="E2" s="17" t="s">
        <v>69</v>
      </c>
      <c r="F2" s="17" t="s">
        <v>71</v>
      </c>
      <c r="G2" s="78" t="s">
        <v>74</v>
      </c>
      <c r="H2" s="93"/>
      <c r="I2" s="80" t="s">
        <v>67</v>
      </c>
      <c r="J2" s="80" t="s">
        <v>68</v>
      </c>
      <c r="K2" s="80" t="s">
        <v>69</v>
      </c>
      <c r="L2" s="80" t="s">
        <v>71</v>
      </c>
      <c r="M2" s="81" t="s">
        <v>74</v>
      </c>
      <c r="N2" s="76" t="s">
        <v>141</v>
      </c>
      <c r="O2" s="80" t="s">
        <v>67</v>
      </c>
      <c r="P2" s="80" t="s">
        <v>68</v>
      </c>
      <c r="Q2" s="117" t="s">
        <v>69</v>
      </c>
      <c r="R2" s="76" t="s">
        <v>141</v>
      </c>
      <c r="S2" s="80" t="s">
        <v>67</v>
      </c>
      <c r="T2" s="80" t="s">
        <v>68</v>
      </c>
      <c r="U2" s="117" t="s">
        <v>69</v>
      </c>
      <c r="V2" s="26"/>
      <c r="W2" s="26"/>
    </row>
    <row r="3" spans="1:23" ht="12.75">
      <c r="A3" s="12" t="s">
        <v>61</v>
      </c>
      <c r="C3" s="17"/>
      <c r="D3" s="17"/>
      <c r="E3" s="17"/>
      <c r="F3" s="17"/>
      <c r="G3" s="78"/>
      <c r="H3" s="209"/>
      <c r="I3" s="210"/>
      <c r="J3" s="210"/>
      <c r="K3" s="210"/>
      <c r="L3" s="210"/>
      <c r="M3" s="211"/>
      <c r="N3" s="212">
        <v>21</v>
      </c>
      <c r="O3" s="213">
        <v>1</v>
      </c>
      <c r="P3" s="213">
        <v>1</v>
      </c>
      <c r="Q3" s="214">
        <v>100</v>
      </c>
      <c r="R3" s="299">
        <v>24</v>
      </c>
      <c r="S3" s="213">
        <v>2</v>
      </c>
      <c r="T3" s="213">
        <v>2</v>
      </c>
      <c r="U3" s="214">
        <v>100</v>
      </c>
      <c r="V3" s="26"/>
      <c r="W3" s="26"/>
    </row>
    <row r="4" spans="1:23" ht="12.75">
      <c r="A4" s="1" t="s">
        <v>9</v>
      </c>
      <c r="B4" s="40"/>
      <c r="C4" s="13"/>
      <c r="D4" s="1"/>
      <c r="E4" s="1"/>
      <c r="F4" s="1"/>
      <c r="G4" s="78"/>
      <c r="H4" s="68"/>
      <c r="I4" s="1"/>
      <c r="J4" s="1"/>
      <c r="K4" s="1"/>
      <c r="L4" s="1"/>
      <c r="M4" s="59"/>
      <c r="N4" s="217"/>
      <c r="O4" s="218"/>
      <c r="P4" s="218"/>
      <c r="Q4" s="38"/>
      <c r="R4" s="300">
        <v>30</v>
      </c>
      <c r="S4" s="218">
        <v>1</v>
      </c>
      <c r="T4" s="218">
        <v>1</v>
      </c>
      <c r="U4" s="38">
        <f aca="true" t="shared" si="0" ref="U4:U21">T4*100/S4</f>
        <v>100</v>
      </c>
      <c r="V4" s="26"/>
      <c r="W4" s="26"/>
    </row>
    <row r="5" spans="1:23" ht="12.75">
      <c r="A5" s="1" t="s">
        <v>32</v>
      </c>
      <c r="B5" s="40"/>
      <c r="C5" s="13"/>
      <c r="D5" s="1"/>
      <c r="E5" s="1"/>
      <c r="F5" s="1"/>
      <c r="G5" s="38"/>
      <c r="H5" s="68"/>
      <c r="I5" s="1"/>
      <c r="J5" s="1"/>
      <c r="K5" s="1"/>
      <c r="L5" s="1"/>
      <c r="M5" s="59"/>
      <c r="N5" s="148"/>
      <c r="O5" s="9"/>
      <c r="P5" s="9"/>
      <c r="Q5" s="38"/>
      <c r="R5" s="148">
        <v>39.3</v>
      </c>
      <c r="S5" s="9">
        <v>3</v>
      </c>
      <c r="T5" s="9">
        <v>1</v>
      </c>
      <c r="U5" s="38">
        <f t="shared" si="0"/>
        <v>33.333333333333336</v>
      </c>
      <c r="V5" s="26"/>
      <c r="W5" s="26"/>
    </row>
    <row r="6" spans="1:23" ht="12.75">
      <c r="A6" s="2" t="s">
        <v>10</v>
      </c>
      <c r="B6" s="40">
        <v>39.89</v>
      </c>
      <c r="C6" s="13">
        <v>9</v>
      </c>
      <c r="D6" s="1">
        <v>4</v>
      </c>
      <c r="E6" s="1">
        <f>D6*100/C6</f>
        <v>44.44444444444444</v>
      </c>
      <c r="F6" s="1"/>
      <c r="G6" s="38">
        <f>F6*100/(F6+C6)</f>
        <v>0</v>
      </c>
      <c r="H6" s="68">
        <v>51.75</v>
      </c>
      <c r="I6" s="1">
        <v>4</v>
      </c>
      <c r="J6" s="1">
        <v>0</v>
      </c>
      <c r="K6" s="1">
        <f>J6*100/I6</f>
        <v>0</v>
      </c>
      <c r="L6" s="1"/>
      <c r="M6" s="59"/>
      <c r="N6" s="217"/>
      <c r="O6" s="218"/>
      <c r="P6" s="218"/>
      <c r="Q6" s="38"/>
      <c r="R6" s="217">
        <v>45</v>
      </c>
      <c r="S6" s="218">
        <v>1</v>
      </c>
      <c r="T6" s="218">
        <v>0</v>
      </c>
      <c r="U6" s="38">
        <f t="shared" si="0"/>
        <v>0</v>
      </c>
      <c r="V6" s="26"/>
      <c r="W6" s="26"/>
    </row>
    <row r="7" spans="1:23" ht="12.75">
      <c r="A7" s="1" t="s">
        <v>15</v>
      </c>
      <c r="B7" s="40">
        <v>48.38</v>
      </c>
      <c r="C7" s="13">
        <v>8</v>
      </c>
      <c r="D7" s="1">
        <v>2</v>
      </c>
      <c r="E7" s="1">
        <f>D7*100/C7</f>
        <v>25</v>
      </c>
      <c r="F7" s="1"/>
      <c r="G7" s="78">
        <f>F7*100/(F7+C7)</f>
        <v>0</v>
      </c>
      <c r="H7" s="68">
        <v>52</v>
      </c>
      <c r="I7" s="1">
        <v>6</v>
      </c>
      <c r="J7" s="1">
        <v>1</v>
      </c>
      <c r="K7" s="1">
        <f>J7*100/I7</f>
        <v>16.666666666666668</v>
      </c>
      <c r="L7" s="1"/>
      <c r="M7" s="59"/>
      <c r="N7" s="217">
        <v>49</v>
      </c>
      <c r="O7" s="218">
        <v>4</v>
      </c>
      <c r="P7" s="218">
        <v>0</v>
      </c>
      <c r="Q7" s="38">
        <f>P7*100/O7</f>
        <v>0</v>
      </c>
      <c r="R7" s="217">
        <v>45.7</v>
      </c>
      <c r="S7" s="218">
        <v>3</v>
      </c>
      <c r="T7" s="218">
        <v>0</v>
      </c>
      <c r="U7" s="38">
        <f t="shared" si="0"/>
        <v>0</v>
      </c>
      <c r="V7" s="26"/>
      <c r="W7" s="26"/>
    </row>
    <row r="8" spans="1:23" ht="12.75">
      <c r="A8" s="1" t="s">
        <v>3</v>
      </c>
      <c r="B8" s="40">
        <v>48.17</v>
      </c>
      <c r="C8" s="13">
        <v>6</v>
      </c>
      <c r="D8" s="1"/>
      <c r="E8" s="1">
        <f>D8*100/C8</f>
        <v>0</v>
      </c>
      <c r="F8" s="1"/>
      <c r="G8" s="38">
        <f>F8*100/(F8+C8)</f>
        <v>0</v>
      </c>
      <c r="H8" s="68">
        <v>53</v>
      </c>
      <c r="I8" s="1">
        <v>5</v>
      </c>
      <c r="J8" s="1">
        <v>0</v>
      </c>
      <c r="K8" s="1">
        <f>J8*100/I8</f>
        <v>0</v>
      </c>
      <c r="L8" s="1"/>
      <c r="M8" s="59"/>
      <c r="N8" s="217">
        <v>55.75</v>
      </c>
      <c r="O8" s="218">
        <v>4</v>
      </c>
      <c r="P8" s="218">
        <v>0</v>
      </c>
      <c r="Q8" s="38">
        <f>P8*100/O8</f>
        <v>0</v>
      </c>
      <c r="R8" s="217">
        <v>47.6</v>
      </c>
      <c r="S8" s="218">
        <v>5</v>
      </c>
      <c r="T8" s="218">
        <v>2</v>
      </c>
      <c r="U8" s="38">
        <f t="shared" si="0"/>
        <v>40</v>
      </c>
      <c r="V8" s="26"/>
      <c r="W8" s="26"/>
    </row>
    <row r="9" spans="1:23" ht="12.75">
      <c r="A9" s="1" t="s">
        <v>36</v>
      </c>
      <c r="B9" s="40">
        <v>58.67</v>
      </c>
      <c r="C9" s="13">
        <v>3</v>
      </c>
      <c r="D9" s="1"/>
      <c r="E9" s="1">
        <f>D9*100/C9</f>
        <v>0</v>
      </c>
      <c r="F9" s="17">
        <v>2</v>
      </c>
      <c r="G9" s="78">
        <f>F9*100/(F9+C9)</f>
        <v>40</v>
      </c>
      <c r="H9" s="68">
        <v>58</v>
      </c>
      <c r="I9" s="1">
        <v>3</v>
      </c>
      <c r="J9" s="1">
        <v>0</v>
      </c>
      <c r="K9" s="1">
        <f>J9*100/I9</f>
        <v>0</v>
      </c>
      <c r="L9" s="1"/>
      <c r="M9" s="59"/>
      <c r="N9" s="148">
        <v>44.25</v>
      </c>
      <c r="O9" s="9">
        <v>4</v>
      </c>
      <c r="P9" s="9">
        <v>1</v>
      </c>
      <c r="Q9" s="38">
        <f>P9*100/O9</f>
        <v>25</v>
      </c>
      <c r="R9" s="148">
        <v>48</v>
      </c>
      <c r="S9" s="9">
        <v>3</v>
      </c>
      <c r="T9" s="9">
        <v>0</v>
      </c>
      <c r="U9" s="38">
        <f t="shared" si="0"/>
        <v>0</v>
      </c>
      <c r="V9" s="26"/>
      <c r="W9" s="26"/>
    </row>
    <row r="10" spans="1:23" ht="12.75">
      <c r="A10" s="1" t="s">
        <v>29</v>
      </c>
      <c r="B10" s="40"/>
      <c r="C10" s="13"/>
      <c r="D10" s="1"/>
      <c r="E10" s="1"/>
      <c r="F10" s="1"/>
      <c r="G10" s="78"/>
      <c r="H10" s="68"/>
      <c r="I10" s="1"/>
      <c r="J10" s="1"/>
      <c r="K10" s="1"/>
      <c r="L10" s="1"/>
      <c r="M10" s="59"/>
      <c r="N10" s="217"/>
      <c r="O10" s="218"/>
      <c r="P10" s="218"/>
      <c r="Q10" s="38"/>
      <c r="R10" s="217">
        <v>48</v>
      </c>
      <c r="S10" s="218">
        <v>1</v>
      </c>
      <c r="T10" s="218">
        <v>0</v>
      </c>
      <c r="U10" s="38">
        <f t="shared" si="0"/>
        <v>0</v>
      </c>
      <c r="V10" s="26"/>
      <c r="W10" s="26"/>
    </row>
    <row r="11" spans="1:23" ht="12.75">
      <c r="A11" s="1" t="s">
        <v>7</v>
      </c>
      <c r="B11" s="40">
        <v>54</v>
      </c>
      <c r="C11" s="13">
        <v>5</v>
      </c>
      <c r="D11" s="1"/>
      <c r="E11" s="1">
        <f>D11*100/C11</f>
        <v>0</v>
      </c>
      <c r="F11" s="1"/>
      <c r="G11" s="38">
        <f>F11*100/(F11+C11)</f>
        <v>0</v>
      </c>
      <c r="H11" s="68">
        <v>52.33</v>
      </c>
      <c r="I11" s="1">
        <v>3</v>
      </c>
      <c r="J11" s="1">
        <v>0</v>
      </c>
      <c r="K11" s="1">
        <f>J11*100/I11</f>
        <v>0</v>
      </c>
      <c r="L11" s="1"/>
      <c r="M11" s="59"/>
      <c r="N11" s="148">
        <v>42</v>
      </c>
      <c r="O11" s="9">
        <v>2</v>
      </c>
      <c r="P11" s="9">
        <v>0</v>
      </c>
      <c r="Q11" s="38">
        <f>P11*100/O11</f>
        <v>0</v>
      </c>
      <c r="R11" s="148">
        <v>50</v>
      </c>
      <c r="S11" s="9">
        <v>2</v>
      </c>
      <c r="T11" s="9">
        <v>0</v>
      </c>
      <c r="U11" s="38">
        <f t="shared" si="0"/>
        <v>0</v>
      </c>
      <c r="V11" s="26"/>
      <c r="W11" s="26"/>
    </row>
    <row r="12" spans="1:23" ht="12.75">
      <c r="A12" s="287" t="s">
        <v>140</v>
      </c>
      <c r="B12" s="49">
        <v>51.3</v>
      </c>
      <c r="C12" s="48">
        <v>96</v>
      </c>
      <c r="D12" s="48">
        <v>11</v>
      </c>
      <c r="E12" s="48">
        <f>D12*100/C12</f>
        <v>11.458333333333334</v>
      </c>
      <c r="F12" s="48"/>
      <c r="G12" s="49">
        <f>F12*100/(F12+C12)</f>
        <v>0</v>
      </c>
      <c r="H12" s="298">
        <v>48.67</v>
      </c>
      <c r="I12" s="48">
        <v>56</v>
      </c>
      <c r="J12" s="48">
        <v>8</v>
      </c>
      <c r="K12" s="48">
        <f>J12*100/I12</f>
        <v>14.285714285714286</v>
      </c>
      <c r="L12" s="48"/>
      <c r="M12" s="110"/>
      <c r="N12" s="111">
        <v>47.94</v>
      </c>
      <c r="O12" s="48">
        <v>47</v>
      </c>
      <c r="P12" s="48">
        <v>8</v>
      </c>
      <c r="Q12" s="48">
        <f>P12*100/O12</f>
        <v>17.02127659574468</v>
      </c>
      <c r="R12" s="111">
        <v>50.89</v>
      </c>
      <c r="S12" s="48">
        <v>35</v>
      </c>
      <c r="T12" s="48">
        <v>4</v>
      </c>
      <c r="U12" s="48">
        <f t="shared" si="0"/>
        <v>11.428571428571429</v>
      </c>
      <c r="V12" s="26"/>
      <c r="W12" s="26"/>
    </row>
    <row r="13" spans="1:23" ht="12.75">
      <c r="A13" s="16" t="s">
        <v>124</v>
      </c>
      <c r="B13" s="39"/>
      <c r="C13" s="16"/>
      <c r="D13" s="16"/>
      <c r="E13" s="16"/>
      <c r="F13" s="16"/>
      <c r="G13" s="39"/>
      <c r="H13" s="112">
        <v>53.2</v>
      </c>
      <c r="I13" s="16"/>
      <c r="J13" s="16"/>
      <c r="K13" s="16">
        <v>7.5</v>
      </c>
      <c r="L13" s="16"/>
      <c r="M13" s="133"/>
      <c r="N13" s="112">
        <v>51.56</v>
      </c>
      <c r="O13" s="16"/>
      <c r="P13" s="16"/>
      <c r="Q13" s="16"/>
      <c r="R13" s="112">
        <v>51.59</v>
      </c>
      <c r="S13" s="16"/>
      <c r="T13" s="16"/>
      <c r="U13" s="16"/>
      <c r="V13" s="26"/>
      <c r="W13" s="26"/>
    </row>
    <row r="14" spans="1:23" ht="12.75">
      <c r="A14" s="1" t="s">
        <v>5</v>
      </c>
      <c r="B14" s="40"/>
      <c r="C14" s="13"/>
      <c r="D14" s="1"/>
      <c r="E14" s="1"/>
      <c r="F14" s="1"/>
      <c r="G14" s="78"/>
      <c r="H14" s="68"/>
      <c r="I14" s="1"/>
      <c r="J14" s="1"/>
      <c r="K14" s="1"/>
      <c r="L14" s="1"/>
      <c r="M14" s="59"/>
      <c r="N14" s="217"/>
      <c r="O14" s="218"/>
      <c r="P14" s="218"/>
      <c r="Q14" s="38"/>
      <c r="R14" s="217">
        <v>53</v>
      </c>
      <c r="S14" s="218">
        <v>1</v>
      </c>
      <c r="T14" s="218">
        <v>0</v>
      </c>
      <c r="U14" s="38">
        <f t="shared" si="0"/>
        <v>0</v>
      </c>
      <c r="V14" s="26"/>
      <c r="W14" s="26"/>
    </row>
    <row r="15" spans="1:23" ht="12.75">
      <c r="A15" s="1" t="s">
        <v>11</v>
      </c>
      <c r="B15" s="40">
        <v>46.86</v>
      </c>
      <c r="C15" s="13">
        <v>7</v>
      </c>
      <c r="D15" s="1">
        <v>2</v>
      </c>
      <c r="E15" s="1">
        <f>D15*100/C15</f>
        <v>28.571428571428573</v>
      </c>
      <c r="F15" s="1"/>
      <c r="G15" s="38">
        <f>F15*100/(F15+C15)</f>
        <v>0</v>
      </c>
      <c r="H15" s="68">
        <v>33</v>
      </c>
      <c r="I15" s="1">
        <v>4</v>
      </c>
      <c r="J15" s="1">
        <v>2</v>
      </c>
      <c r="K15" s="1">
        <f>J15*100/I15</f>
        <v>50</v>
      </c>
      <c r="L15" s="1"/>
      <c r="M15" s="59"/>
      <c r="N15" s="148">
        <v>36.67</v>
      </c>
      <c r="O15" s="9">
        <v>3</v>
      </c>
      <c r="P15" s="9">
        <v>0</v>
      </c>
      <c r="Q15" s="38">
        <f aca="true" t="shared" si="1" ref="Q15:Q20">P15*100/O15</f>
        <v>0</v>
      </c>
      <c r="R15" s="148">
        <v>54</v>
      </c>
      <c r="S15" s="9">
        <v>1</v>
      </c>
      <c r="T15" s="9">
        <v>0</v>
      </c>
      <c r="U15" s="38">
        <f t="shared" si="0"/>
        <v>0</v>
      </c>
      <c r="V15" s="26"/>
      <c r="W15" s="26"/>
    </row>
    <row r="16" spans="1:21" ht="12.75">
      <c r="A16" s="1" t="s">
        <v>13</v>
      </c>
      <c r="B16" s="40">
        <v>50</v>
      </c>
      <c r="C16" s="13">
        <v>2</v>
      </c>
      <c r="D16" s="1"/>
      <c r="E16" s="1">
        <f>D16*100/C16</f>
        <v>0</v>
      </c>
      <c r="F16" s="1"/>
      <c r="G16" s="38">
        <f>F16*100/(F16+C16)</f>
        <v>0</v>
      </c>
      <c r="H16" s="68">
        <v>38.5</v>
      </c>
      <c r="I16" s="1">
        <v>2</v>
      </c>
      <c r="J16" s="1">
        <v>0</v>
      </c>
      <c r="K16" s="1">
        <f>J16*100/I16</f>
        <v>0</v>
      </c>
      <c r="L16" s="1"/>
      <c r="M16" s="59"/>
      <c r="N16" s="217">
        <v>63.5</v>
      </c>
      <c r="O16" s="218">
        <v>2</v>
      </c>
      <c r="P16" s="218">
        <v>0</v>
      </c>
      <c r="Q16" s="1">
        <f t="shared" si="1"/>
        <v>0</v>
      </c>
      <c r="R16" s="217">
        <v>56.5</v>
      </c>
      <c r="S16" s="218">
        <v>2</v>
      </c>
      <c r="T16" s="218">
        <v>0</v>
      </c>
      <c r="U16" s="1">
        <f t="shared" si="0"/>
        <v>0</v>
      </c>
    </row>
    <row r="17" spans="1:21" ht="12.75">
      <c r="A17" s="1" t="s">
        <v>14</v>
      </c>
      <c r="B17" s="40">
        <v>45.75</v>
      </c>
      <c r="C17" s="13">
        <v>4</v>
      </c>
      <c r="D17" s="1"/>
      <c r="E17" s="1">
        <f>D17*100/C17</f>
        <v>0</v>
      </c>
      <c r="F17" s="1"/>
      <c r="G17" s="38">
        <f>F17*100/(F17+C17)</f>
        <v>0</v>
      </c>
      <c r="H17" s="68">
        <v>56.5</v>
      </c>
      <c r="I17" s="1">
        <v>2</v>
      </c>
      <c r="J17" s="1">
        <v>0</v>
      </c>
      <c r="K17" s="1">
        <f>J17*100/I17</f>
        <v>0</v>
      </c>
      <c r="L17" s="1"/>
      <c r="M17" s="59"/>
      <c r="N17" s="217">
        <v>67.5</v>
      </c>
      <c r="O17" s="218">
        <v>2</v>
      </c>
      <c r="P17" s="218">
        <v>0</v>
      </c>
      <c r="Q17" s="1">
        <f t="shared" si="1"/>
        <v>0</v>
      </c>
      <c r="R17" s="217">
        <v>59</v>
      </c>
      <c r="S17" s="218">
        <v>2</v>
      </c>
      <c r="T17" s="218">
        <v>0</v>
      </c>
      <c r="U17" s="1">
        <f t="shared" si="0"/>
        <v>0</v>
      </c>
    </row>
    <row r="18" spans="1:21" ht="12.75">
      <c r="A18" s="1" t="s">
        <v>30</v>
      </c>
      <c r="B18" s="40">
        <v>68.83</v>
      </c>
      <c r="C18" s="13">
        <v>6</v>
      </c>
      <c r="D18" s="1">
        <v>1</v>
      </c>
      <c r="E18" s="1">
        <f>D18*100/C18</f>
        <v>16.666666666666668</v>
      </c>
      <c r="F18" s="17">
        <v>3</v>
      </c>
      <c r="G18" s="78">
        <f>F18*100/(F18+C18)</f>
        <v>33.333333333333336</v>
      </c>
      <c r="H18" s="68">
        <v>58.25</v>
      </c>
      <c r="I18" s="1">
        <v>4</v>
      </c>
      <c r="J18" s="1">
        <v>0</v>
      </c>
      <c r="K18" s="1">
        <f>J18*100/I18</f>
        <v>0</v>
      </c>
      <c r="L18" s="1"/>
      <c r="M18" s="59"/>
      <c r="N18" s="217">
        <v>57.8</v>
      </c>
      <c r="O18" s="218">
        <v>5</v>
      </c>
      <c r="P18" s="218">
        <v>0</v>
      </c>
      <c r="Q18" s="38">
        <f t="shared" si="1"/>
        <v>0</v>
      </c>
      <c r="R18" s="217">
        <v>59.6</v>
      </c>
      <c r="S18" s="218">
        <v>7</v>
      </c>
      <c r="T18" s="218">
        <v>0</v>
      </c>
      <c r="U18" s="1">
        <f t="shared" si="0"/>
        <v>0</v>
      </c>
    </row>
    <row r="19" spans="1:21" ht="12.75">
      <c r="A19" s="1" t="s">
        <v>4</v>
      </c>
      <c r="B19" s="40"/>
      <c r="C19" s="13"/>
      <c r="D19" s="1"/>
      <c r="E19" s="1"/>
      <c r="F19" s="1"/>
      <c r="G19" s="38"/>
      <c r="H19" s="68"/>
      <c r="I19" s="1"/>
      <c r="J19" s="1"/>
      <c r="K19" s="1"/>
      <c r="L19" s="1"/>
      <c r="M19" s="59"/>
      <c r="N19" s="217">
        <v>61</v>
      </c>
      <c r="O19" s="218">
        <v>2</v>
      </c>
      <c r="P19" s="218">
        <v>0</v>
      </c>
      <c r="Q19" s="1">
        <f t="shared" si="1"/>
        <v>0</v>
      </c>
      <c r="R19" s="217">
        <v>60</v>
      </c>
      <c r="S19" s="218">
        <v>2</v>
      </c>
      <c r="T19" s="218">
        <v>0</v>
      </c>
      <c r="U19" s="1">
        <f t="shared" si="0"/>
        <v>0</v>
      </c>
    </row>
    <row r="20" spans="1:21" ht="12.75">
      <c r="A20" s="1" t="s">
        <v>12</v>
      </c>
      <c r="B20" s="40">
        <v>58.14</v>
      </c>
      <c r="C20" s="13">
        <v>7</v>
      </c>
      <c r="D20" s="1"/>
      <c r="E20" s="1">
        <f>D20*100/C20</f>
        <v>0</v>
      </c>
      <c r="F20" s="1"/>
      <c r="G20" s="38">
        <f>F20*100/(F20+C20)</f>
        <v>0</v>
      </c>
      <c r="H20" s="68">
        <v>51.33</v>
      </c>
      <c r="I20" s="1">
        <v>3</v>
      </c>
      <c r="J20" s="1">
        <v>0</v>
      </c>
      <c r="K20" s="1">
        <f>J20*100/I20</f>
        <v>0</v>
      </c>
      <c r="L20" s="1"/>
      <c r="M20" s="59"/>
      <c r="N20" s="217">
        <v>50.5</v>
      </c>
      <c r="O20" s="218">
        <v>2</v>
      </c>
      <c r="P20" s="218">
        <v>0</v>
      </c>
      <c r="Q20" s="1">
        <f t="shared" si="1"/>
        <v>0</v>
      </c>
      <c r="R20" s="217">
        <v>76</v>
      </c>
      <c r="S20" s="218">
        <v>1</v>
      </c>
      <c r="T20" s="218">
        <v>0</v>
      </c>
      <c r="U20" s="1">
        <f t="shared" si="0"/>
        <v>0</v>
      </c>
    </row>
    <row r="21" spans="1:21" ht="12.75">
      <c r="A21" s="287" t="s">
        <v>171</v>
      </c>
      <c r="B21" s="49"/>
      <c r="C21" s="48"/>
      <c r="D21" s="48"/>
      <c r="E21" s="48"/>
      <c r="F21" s="48"/>
      <c r="G21" s="49"/>
      <c r="H21" s="298"/>
      <c r="I21" s="48"/>
      <c r="J21" s="48"/>
      <c r="K21" s="48"/>
      <c r="L21" s="48"/>
      <c r="M21" s="110"/>
      <c r="N21" s="111"/>
      <c r="O21" s="48"/>
      <c r="P21" s="48"/>
      <c r="Q21" s="48"/>
      <c r="R21" s="111">
        <v>47.5</v>
      </c>
      <c r="S21" s="48">
        <v>38</v>
      </c>
      <c r="T21" s="48">
        <v>6</v>
      </c>
      <c r="U21" s="48">
        <f t="shared" si="0"/>
        <v>15.789473684210526</v>
      </c>
    </row>
    <row r="22" spans="1:21" ht="12.75">
      <c r="A22" s="1" t="s">
        <v>2</v>
      </c>
      <c r="B22" s="40"/>
      <c r="C22" s="13"/>
      <c r="D22" s="1"/>
      <c r="E22" s="1"/>
      <c r="F22" s="1"/>
      <c r="G22" s="38"/>
      <c r="H22" s="215">
        <v>75</v>
      </c>
      <c r="I22" s="1">
        <v>2</v>
      </c>
      <c r="J22" s="1">
        <v>0</v>
      </c>
      <c r="K22" s="1">
        <f>J22*100/I22</f>
        <v>0</v>
      </c>
      <c r="L22" s="1"/>
      <c r="M22" s="59"/>
      <c r="N22" s="217"/>
      <c r="O22" s="218"/>
      <c r="P22" s="218"/>
      <c r="Q22" s="1"/>
      <c r="R22" s="217"/>
      <c r="S22" s="218"/>
      <c r="T22" s="218"/>
      <c r="U22" s="1"/>
    </row>
    <row r="23" spans="1:21" ht="12.75">
      <c r="A23" s="1" t="s">
        <v>0</v>
      </c>
      <c r="B23" s="40">
        <v>50.1</v>
      </c>
      <c r="C23" s="13">
        <v>9</v>
      </c>
      <c r="D23" s="1"/>
      <c r="E23" s="1">
        <f>D23*100/C23</f>
        <v>0</v>
      </c>
      <c r="F23" s="1"/>
      <c r="G23" s="38">
        <f>F23*100/(F23+C23)</f>
        <v>0</v>
      </c>
      <c r="H23" s="68">
        <v>36</v>
      </c>
      <c r="I23" s="1">
        <v>2</v>
      </c>
      <c r="J23" s="1">
        <v>1</v>
      </c>
      <c r="K23" s="1">
        <f>J23*100/I23</f>
        <v>50</v>
      </c>
      <c r="L23" s="1"/>
      <c r="M23" s="59"/>
      <c r="N23" s="148">
        <v>28.5</v>
      </c>
      <c r="O23" s="9">
        <v>2</v>
      </c>
      <c r="P23" s="9">
        <v>2</v>
      </c>
      <c r="Q23" s="38">
        <f>P23*100/O23</f>
        <v>100</v>
      </c>
      <c r="R23" s="148"/>
      <c r="S23" s="9"/>
      <c r="T23" s="9"/>
      <c r="U23" s="38"/>
    </row>
    <row r="24" spans="1:21" ht="12.75">
      <c r="A24" s="1" t="s">
        <v>16</v>
      </c>
      <c r="B24" s="40">
        <v>55.4</v>
      </c>
      <c r="C24" s="13">
        <v>5</v>
      </c>
      <c r="D24" s="1"/>
      <c r="E24" s="1">
        <f>D24*100/C24</f>
        <v>0</v>
      </c>
      <c r="F24" s="1"/>
      <c r="G24" s="38">
        <f>F24*100/(F24+C24)</f>
        <v>0</v>
      </c>
      <c r="H24" s="68">
        <v>39.25</v>
      </c>
      <c r="I24" s="1">
        <v>4</v>
      </c>
      <c r="J24" s="1">
        <v>1</v>
      </c>
      <c r="K24" s="1">
        <f>J24*100/I24</f>
        <v>25</v>
      </c>
      <c r="L24" s="1"/>
      <c r="M24" s="59"/>
      <c r="N24" s="148">
        <v>40</v>
      </c>
      <c r="O24" s="9">
        <v>7</v>
      </c>
      <c r="P24" s="9">
        <v>2</v>
      </c>
      <c r="Q24" s="38">
        <f>P24*100/O24</f>
        <v>28.571428571428573</v>
      </c>
      <c r="R24" s="148"/>
      <c r="S24" s="9"/>
      <c r="T24" s="9"/>
      <c r="U24" s="38"/>
    </row>
    <row r="25" spans="1:21" ht="12.75">
      <c r="A25" s="1" t="s">
        <v>33</v>
      </c>
      <c r="B25" s="40"/>
      <c r="C25" s="13"/>
      <c r="D25" s="1"/>
      <c r="E25" s="1"/>
      <c r="F25" s="1"/>
      <c r="G25" s="38"/>
      <c r="H25" s="68"/>
      <c r="I25" s="1"/>
      <c r="J25" s="1"/>
      <c r="K25" s="1"/>
      <c r="L25" s="1"/>
      <c r="M25" s="59"/>
      <c r="N25" s="148">
        <v>41</v>
      </c>
      <c r="O25" s="9">
        <v>2</v>
      </c>
      <c r="P25" s="9">
        <v>1</v>
      </c>
      <c r="Q25" s="38">
        <f>P25*100/O25</f>
        <v>50</v>
      </c>
      <c r="R25" s="148"/>
      <c r="S25" s="9"/>
      <c r="T25" s="9"/>
      <c r="U25" s="38"/>
    </row>
    <row r="26" spans="1:21" ht="12.75">
      <c r="A26" s="1" t="s">
        <v>8</v>
      </c>
      <c r="B26" s="40"/>
      <c r="C26" s="13"/>
      <c r="D26" s="1"/>
      <c r="E26" s="1"/>
      <c r="F26" s="1"/>
      <c r="G26" s="38"/>
      <c r="H26" s="68"/>
      <c r="I26" s="1"/>
      <c r="J26" s="1"/>
      <c r="K26" s="1"/>
      <c r="L26" s="1"/>
      <c r="M26" s="59"/>
      <c r="N26" s="148">
        <v>41</v>
      </c>
      <c r="O26" s="9">
        <v>2</v>
      </c>
      <c r="P26" s="9">
        <v>1</v>
      </c>
      <c r="Q26" s="38">
        <f>P26*100/O26</f>
        <v>50</v>
      </c>
      <c r="R26" s="148"/>
      <c r="S26" s="9"/>
      <c r="T26" s="9"/>
      <c r="U26" s="38"/>
    </row>
    <row r="27" spans="1:21" ht="12.75">
      <c r="A27" s="1" t="s">
        <v>1</v>
      </c>
      <c r="B27" s="40"/>
      <c r="C27" s="13"/>
      <c r="D27" s="1"/>
      <c r="E27" s="1"/>
      <c r="F27" s="1"/>
      <c r="G27" s="78"/>
      <c r="H27" s="68">
        <v>52</v>
      </c>
      <c r="I27" s="1">
        <v>1</v>
      </c>
      <c r="J27" s="1">
        <v>0</v>
      </c>
      <c r="K27" s="1">
        <f>J27*100/I27</f>
        <v>0</v>
      </c>
      <c r="L27" s="1"/>
      <c r="M27" s="59"/>
      <c r="N27" s="217"/>
      <c r="O27" s="218"/>
      <c r="P27" s="218"/>
      <c r="Q27" s="38"/>
      <c r="R27" s="217"/>
      <c r="S27" s="218"/>
      <c r="T27" s="218"/>
      <c r="U27" s="38"/>
    </row>
    <row r="28" spans="1:21" ht="12.75">
      <c r="A28" s="1" t="s">
        <v>9</v>
      </c>
      <c r="B28" s="40">
        <v>55.75</v>
      </c>
      <c r="C28" s="13">
        <v>4</v>
      </c>
      <c r="D28" s="1"/>
      <c r="E28" s="1">
        <f>D28*100/C28</f>
        <v>0</v>
      </c>
      <c r="F28" s="1"/>
      <c r="G28" s="38">
        <f>F28*100/(F28+C28)</f>
        <v>0</v>
      </c>
      <c r="H28" s="68">
        <v>59.5</v>
      </c>
      <c r="I28" s="1">
        <v>2</v>
      </c>
      <c r="J28" s="1">
        <v>0</v>
      </c>
      <c r="K28" s="1">
        <f>J28*100/I28</f>
        <v>0</v>
      </c>
      <c r="L28" s="1"/>
      <c r="M28" s="59"/>
      <c r="N28" s="217">
        <v>53.67</v>
      </c>
      <c r="O28" s="218">
        <v>3</v>
      </c>
      <c r="P28" s="218">
        <v>0</v>
      </c>
      <c r="Q28" s="1">
        <f>P28*100/O28</f>
        <v>0</v>
      </c>
      <c r="R28" s="217"/>
      <c r="S28" s="218"/>
      <c r="T28" s="218"/>
      <c r="U28" s="1"/>
    </row>
  </sheetData>
  <sheetProtection/>
  <autoFilter ref="R2:R21">
    <sortState ref="R3:R28">
      <sortCondition sortBy="value" ref="B3:B28"/>
    </sortState>
  </autoFilter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Y125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3.140625" style="0" customWidth="1"/>
    <col min="2" max="2" width="20.140625" style="0" customWidth="1"/>
    <col min="3" max="3" width="7.140625" style="0" customWidth="1"/>
    <col min="4" max="4" width="7.57421875" style="0" customWidth="1"/>
    <col min="5" max="5" width="6.7109375" style="0" customWidth="1"/>
    <col min="6" max="6" width="6.140625" style="0" customWidth="1"/>
    <col min="7" max="7" width="8.8515625" style="0" customWidth="1"/>
    <col min="8" max="8" width="5.7109375" style="0" customWidth="1"/>
    <col min="9" max="9" width="14.140625" style="0" customWidth="1"/>
    <col min="10" max="10" width="5.8515625" style="0" customWidth="1"/>
    <col min="11" max="11" width="7.00390625" style="0" customWidth="1"/>
    <col min="12" max="12" width="6.00390625" style="0" customWidth="1"/>
    <col min="13" max="13" width="5.421875" style="0" customWidth="1"/>
    <col min="14" max="14" width="6.421875" style="0" customWidth="1"/>
    <col min="15" max="15" width="6.28125" style="0" customWidth="1"/>
    <col min="16" max="16" width="6.57421875" style="0" customWidth="1"/>
    <col min="17" max="17" width="7.00390625" style="0" customWidth="1"/>
    <col min="18" max="18" width="5.28125" style="0" customWidth="1"/>
  </cols>
  <sheetData>
    <row r="2" ht="12.75">
      <c r="B2" s="3" t="s">
        <v>149</v>
      </c>
    </row>
    <row r="3" spans="2:7" ht="63.75">
      <c r="B3" s="100" t="s">
        <v>45</v>
      </c>
      <c r="C3" s="17" t="s">
        <v>40</v>
      </c>
      <c r="D3" s="100" t="s">
        <v>59</v>
      </c>
      <c r="E3" s="3" t="s">
        <v>60</v>
      </c>
      <c r="F3" s="17" t="s">
        <v>46</v>
      </c>
      <c r="G3" s="101" t="s">
        <v>47</v>
      </c>
    </row>
    <row r="4" spans="2:7" ht="12.75">
      <c r="B4" s="9" t="s">
        <v>48</v>
      </c>
      <c r="C4" s="1">
        <v>42</v>
      </c>
      <c r="D4" s="1">
        <v>4</v>
      </c>
      <c r="E4" s="30"/>
      <c r="F4" s="24"/>
      <c r="G4" s="155">
        <f aca="true" t="shared" si="0" ref="G4:G11">D4*100/C4</f>
        <v>9.523809523809524</v>
      </c>
    </row>
    <row r="5" spans="2:7" ht="12.75">
      <c r="B5" s="9" t="s">
        <v>49</v>
      </c>
      <c r="C5" s="1">
        <v>27</v>
      </c>
      <c r="D5" s="1">
        <v>3</v>
      </c>
      <c r="E5" s="30"/>
      <c r="F5" s="24"/>
      <c r="G5" s="155">
        <f t="shared" si="0"/>
        <v>11.11111111111111</v>
      </c>
    </row>
    <row r="6" spans="2:7" ht="12.75">
      <c r="B6" s="349" t="s">
        <v>438</v>
      </c>
      <c r="C6" s="1">
        <v>35</v>
      </c>
      <c r="D6" s="1">
        <v>4</v>
      </c>
      <c r="E6" s="30"/>
      <c r="F6" s="24"/>
      <c r="G6" s="155">
        <f t="shared" si="0"/>
        <v>11.428571428571429</v>
      </c>
    </row>
    <row r="7" spans="2:7" ht="12.75">
      <c r="B7" s="349" t="s">
        <v>436</v>
      </c>
      <c r="C7" s="1">
        <v>2</v>
      </c>
      <c r="D7" s="1">
        <v>2</v>
      </c>
      <c r="E7" s="30"/>
      <c r="F7" s="24"/>
      <c r="G7" s="155">
        <f t="shared" si="0"/>
        <v>100</v>
      </c>
    </row>
    <row r="8" spans="2:7" ht="12.75">
      <c r="B8" s="349" t="s">
        <v>437</v>
      </c>
      <c r="C8" s="1">
        <v>37</v>
      </c>
      <c r="D8" s="1">
        <v>6</v>
      </c>
      <c r="E8" s="30"/>
      <c r="F8" s="24"/>
      <c r="G8" s="155">
        <f t="shared" si="0"/>
        <v>16.216216216216218</v>
      </c>
    </row>
    <row r="9" spans="2:7" ht="12.75">
      <c r="B9" s="313" t="s">
        <v>51</v>
      </c>
      <c r="C9" s="1">
        <v>296</v>
      </c>
      <c r="D9" s="1">
        <v>1</v>
      </c>
      <c r="E9" s="30"/>
      <c r="F9" s="24"/>
      <c r="G9" s="155">
        <f t="shared" si="0"/>
        <v>0.33783783783783783</v>
      </c>
    </row>
    <row r="10" spans="2:7" ht="12.75">
      <c r="B10" s="313" t="s">
        <v>79</v>
      </c>
      <c r="C10" s="1">
        <v>25</v>
      </c>
      <c r="D10" s="1">
        <v>0</v>
      </c>
      <c r="E10" s="30"/>
      <c r="F10" s="24"/>
      <c r="G10" s="156">
        <f t="shared" si="0"/>
        <v>0</v>
      </c>
    </row>
    <row r="11" spans="2:7" ht="12.75">
      <c r="B11" s="313" t="s">
        <v>81</v>
      </c>
      <c r="C11" s="1">
        <v>321</v>
      </c>
      <c r="D11" s="1">
        <v>1</v>
      </c>
      <c r="E11" s="30"/>
      <c r="F11" s="24"/>
      <c r="G11" s="156">
        <f t="shared" si="0"/>
        <v>0.3115264797507788</v>
      </c>
    </row>
    <row r="12" spans="2:7" ht="12.75">
      <c r="B12" s="9" t="s">
        <v>52</v>
      </c>
      <c r="C12" s="1">
        <v>5</v>
      </c>
      <c r="D12" s="1">
        <v>0</v>
      </c>
      <c r="E12" s="30"/>
      <c r="F12" s="24"/>
      <c r="G12" s="155">
        <f aca="true" t="shared" si="1" ref="G12:G23">D12*100/C12</f>
        <v>0</v>
      </c>
    </row>
    <row r="13" spans="2:7" ht="12.75">
      <c r="B13" s="14" t="s">
        <v>53</v>
      </c>
      <c r="C13" s="1">
        <v>18</v>
      </c>
      <c r="D13" s="1">
        <v>2</v>
      </c>
      <c r="E13" s="30"/>
      <c r="F13" s="24"/>
      <c r="G13" s="156">
        <f t="shared" si="1"/>
        <v>11.11111111111111</v>
      </c>
    </row>
    <row r="14" spans="2:10" ht="12.75">
      <c r="B14" s="350" t="s">
        <v>150</v>
      </c>
      <c r="C14" s="1">
        <v>288</v>
      </c>
      <c r="D14" s="1">
        <v>2</v>
      </c>
      <c r="E14" s="30"/>
      <c r="F14" s="24"/>
      <c r="G14" s="155">
        <f t="shared" si="1"/>
        <v>0.6944444444444444</v>
      </c>
      <c r="I14" s="3" t="s">
        <v>88</v>
      </c>
      <c r="J14" s="3" t="s">
        <v>439</v>
      </c>
    </row>
    <row r="15" spans="2:9" ht="12.75">
      <c r="B15" s="350" t="s">
        <v>151</v>
      </c>
      <c r="C15" s="1">
        <v>25</v>
      </c>
      <c r="D15" s="1">
        <v>1</v>
      </c>
      <c r="E15" s="30"/>
      <c r="F15" s="1"/>
      <c r="G15" s="156">
        <f t="shared" si="1"/>
        <v>4</v>
      </c>
      <c r="I15" t="s">
        <v>441</v>
      </c>
    </row>
    <row r="16" spans="2:7" ht="12.75">
      <c r="B16" s="350" t="s">
        <v>152</v>
      </c>
      <c r="C16" s="1">
        <v>313</v>
      </c>
      <c r="D16" s="1">
        <v>2</v>
      </c>
      <c r="E16" s="30"/>
      <c r="F16" s="24"/>
      <c r="G16" s="156">
        <f t="shared" si="1"/>
        <v>0.6389776357827476</v>
      </c>
    </row>
    <row r="17" spans="2:7" ht="12.75">
      <c r="B17" s="351" t="s">
        <v>153</v>
      </c>
      <c r="C17" s="1">
        <v>165</v>
      </c>
      <c r="D17" s="1">
        <v>26</v>
      </c>
      <c r="E17" s="30"/>
      <c r="F17" s="24"/>
      <c r="G17" s="156">
        <f t="shared" si="1"/>
        <v>15.757575757575758</v>
      </c>
    </row>
    <row r="18" spans="2:7" ht="12.75">
      <c r="B18" s="351" t="s">
        <v>154</v>
      </c>
      <c r="C18" s="1">
        <v>1</v>
      </c>
      <c r="D18" s="1">
        <v>0</v>
      </c>
      <c r="E18" s="30"/>
      <c r="F18" s="24"/>
      <c r="G18" s="156">
        <f t="shared" si="1"/>
        <v>0</v>
      </c>
    </row>
    <row r="19" spans="2:7" ht="12.75">
      <c r="B19" s="351" t="s">
        <v>155</v>
      </c>
      <c r="C19" s="1">
        <v>166</v>
      </c>
      <c r="D19" s="1">
        <v>26</v>
      </c>
      <c r="E19" s="30"/>
      <c r="F19" s="24"/>
      <c r="G19" s="156">
        <f t="shared" si="1"/>
        <v>15.662650602409638</v>
      </c>
    </row>
    <row r="20" spans="2:7" ht="12.75">
      <c r="B20" s="9" t="s">
        <v>55</v>
      </c>
      <c r="C20" s="1">
        <v>151</v>
      </c>
      <c r="D20" s="1">
        <v>40</v>
      </c>
      <c r="E20" s="30"/>
      <c r="F20" s="1"/>
      <c r="G20" s="156">
        <f t="shared" si="1"/>
        <v>26.490066225165563</v>
      </c>
    </row>
    <row r="21" spans="2:7" ht="12.75">
      <c r="B21" s="9" t="s">
        <v>56</v>
      </c>
      <c r="C21" s="1">
        <v>70</v>
      </c>
      <c r="D21" s="1">
        <v>5</v>
      </c>
      <c r="E21" s="30"/>
      <c r="F21" s="24"/>
      <c r="G21" s="155">
        <f t="shared" si="1"/>
        <v>7.142857142857143</v>
      </c>
    </row>
    <row r="22" spans="2:7" ht="12.75">
      <c r="B22" s="9" t="s">
        <v>57</v>
      </c>
      <c r="C22" s="1">
        <v>10</v>
      </c>
      <c r="D22" s="1">
        <v>0</v>
      </c>
      <c r="E22" s="30"/>
      <c r="F22" s="24"/>
      <c r="G22" s="156">
        <f t="shared" si="1"/>
        <v>0</v>
      </c>
    </row>
    <row r="23" spans="2:7" ht="12.75">
      <c r="B23" s="9" t="s">
        <v>58</v>
      </c>
      <c r="C23" s="1">
        <v>9</v>
      </c>
      <c r="D23" s="1">
        <v>0</v>
      </c>
      <c r="E23" s="30"/>
      <c r="F23" s="24"/>
      <c r="G23" s="155">
        <f t="shared" si="1"/>
        <v>0</v>
      </c>
    </row>
    <row r="24" spans="3:4" ht="12.75">
      <c r="C24">
        <f>SUM(C4:C23)</f>
        <v>2006</v>
      </c>
      <c r="D24">
        <f>SUM(D4:D23)</f>
        <v>125</v>
      </c>
    </row>
    <row r="25" spans="3:4" ht="12.75">
      <c r="C25">
        <f>C24-C11-C16-C19-C8</f>
        <v>1169</v>
      </c>
      <c r="D25">
        <f>D4+D5+D8+D11+D12+D13+D16+D19+D20+D21+D22+D23</f>
        <v>89</v>
      </c>
    </row>
    <row r="26" ht="12.75">
      <c r="B26" s="3" t="s">
        <v>125</v>
      </c>
    </row>
    <row r="27" spans="2:7" ht="63.75">
      <c r="B27" s="100" t="s">
        <v>45</v>
      </c>
      <c r="C27" s="17" t="s">
        <v>40</v>
      </c>
      <c r="D27" s="100" t="s">
        <v>59</v>
      </c>
      <c r="E27" s="3" t="s">
        <v>60</v>
      </c>
      <c r="F27" s="17" t="s">
        <v>46</v>
      </c>
      <c r="G27" s="101" t="s">
        <v>47</v>
      </c>
    </row>
    <row r="28" spans="2:7" ht="12.75">
      <c r="B28" s="1" t="s">
        <v>48</v>
      </c>
      <c r="C28" s="1">
        <v>40</v>
      </c>
      <c r="D28" s="1">
        <v>2</v>
      </c>
      <c r="E28" s="30"/>
      <c r="F28" s="24"/>
      <c r="G28" s="155">
        <f aca="true" t="shared" si="2" ref="G28:G33">D28*100/C28</f>
        <v>5</v>
      </c>
    </row>
    <row r="29" spans="2:7" ht="12.75">
      <c r="B29" s="13" t="s">
        <v>49</v>
      </c>
      <c r="C29" s="1">
        <v>26</v>
      </c>
      <c r="D29" s="1">
        <v>3</v>
      </c>
      <c r="E29" s="30"/>
      <c r="F29" s="24"/>
      <c r="G29" s="155">
        <f t="shared" si="2"/>
        <v>11.538461538461538</v>
      </c>
    </row>
    <row r="30" spans="2:7" ht="12.75">
      <c r="B30" s="122" t="s">
        <v>50</v>
      </c>
      <c r="C30" s="1">
        <v>47</v>
      </c>
      <c r="D30" s="1">
        <v>8</v>
      </c>
      <c r="E30" s="30"/>
      <c r="F30" s="24"/>
      <c r="G30" s="155">
        <f t="shared" si="2"/>
        <v>17.02127659574468</v>
      </c>
    </row>
    <row r="31" spans="2:7" ht="12.75">
      <c r="B31" s="13" t="s">
        <v>51</v>
      </c>
      <c r="C31" s="1">
        <v>291</v>
      </c>
      <c r="D31" s="1">
        <v>1</v>
      </c>
      <c r="E31" s="30"/>
      <c r="F31" s="24"/>
      <c r="G31" s="155">
        <f t="shared" si="2"/>
        <v>0.3436426116838488</v>
      </c>
    </row>
    <row r="32" spans="2:7" ht="12.75">
      <c r="B32" s="13" t="s">
        <v>79</v>
      </c>
      <c r="C32" s="1">
        <v>30</v>
      </c>
      <c r="D32" s="1">
        <v>5</v>
      </c>
      <c r="E32" s="30"/>
      <c r="F32" s="24"/>
      <c r="G32" s="156">
        <f t="shared" si="2"/>
        <v>16.666666666666668</v>
      </c>
    </row>
    <row r="33" spans="2:7" ht="12.75">
      <c r="B33" s="13" t="s">
        <v>81</v>
      </c>
      <c r="C33" s="1">
        <v>321</v>
      </c>
      <c r="D33" s="1">
        <v>6</v>
      </c>
      <c r="E33" s="30"/>
      <c r="F33" s="24"/>
      <c r="G33" s="156">
        <f t="shared" si="2"/>
        <v>1.8691588785046729</v>
      </c>
    </row>
    <row r="34" spans="2:7" ht="12.75">
      <c r="B34" s="122" t="s">
        <v>52</v>
      </c>
      <c r="C34" s="1">
        <v>7</v>
      </c>
      <c r="D34" s="1">
        <v>0</v>
      </c>
      <c r="E34" s="30"/>
      <c r="F34" s="24"/>
      <c r="G34" s="155">
        <f>D34*100/C34</f>
        <v>0</v>
      </c>
    </row>
    <row r="35" spans="2:7" ht="12.75">
      <c r="B35" s="13" t="s">
        <v>101</v>
      </c>
      <c r="C35" s="1">
        <v>1</v>
      </c>
      <c r="D35" s="1">
        <v>1</v>
      </c>
      <c r="E35" s="30"/>
      <c r="F35" s="24"/>
      <c r="G35" s="156">
        <f>D35*100/C35</f>
        <v>100</v>
      </c>
    </row>
    <row r="36" spans="2:7" ht="12.75">
      <c r="B36" s="7" t="s">
        <v>53</v>
      </c>
      <c r="C36" s="1">
        <v>19</v>
      </c>
      <c r="D36" s="1">
        <v>2</v>
      </c>
      <c r="E36" s="30"/>
      <c r="F36" s="24"/>
      <c r="G36" s="155">
        <f>D36*100/C36</f>
        <v>10.526315789473685</v>
      </c>
    </row>
    <row r="37" spans="2:7" ht="12.75">
      <c r="B37" s="13" t="s">
        <v>54</v>
      </c>
      <c r="C37" s="1"/>
      <c r="D37" s="1"/>
      <c r="E37" s="30"/>
      <c r="G37" s="156" t="e">
        <f>D37*100/C37</f>
        <v>#DIV/0!</v>
      </c>
    </row>
    <row r="38" spans="2:7" ht="12.75">
      <c r="B38" s="13" t="s">
        <v>82</v>
      </c>
      <c r="C38" s="1"/>
      <c r="D38" s="1"/>
      <c r="E38" s="30"/>
      <c r="F38" s="24"/>
      <c r="G38" s="156"/>
    </row>
    <row r="39" spans="2:7" ht="12.75">
      <c r="B39" s="13" t="s">
        <v>55</v>
      </c>
      <c r="C39" s="1"/>
      <c r="D39" s="1"/>
      <c r="E39" s="30"/>
      <c r="G39" s="156" t="e">
        <f>D39*100/C39</f>
        <v>#DIV/0!</v>
      </c>
    </row>
    <row r="40" spans="2:7" ht="12.75">
      <c r="B40" s="13" t="s">
        <v>109</v>
      </c>
      <c r="C40" s="1">
        <v>155</v>
      </c>
      <c r="D40" s="1">
        <v>20</v>
      </c>
      <c r="E40" s="30"/>
      <c r="F40" s="24"/>
      <c r="G40" s="155">
        <f>D40*100/C40</f>
        <v>12.903225806451612</v>
      </c>
    </row>
    <row r="41" spans="2:7" ht="12.75">
      <c r="B41" s="13" t="s">
        <v>56</v>
      </c>
      <c r="C41" s="1">
        <v>65</v>
      </c>
      <c r="D41" s="1">
        <v>1</v>
      </c>
      <c r="E41" s="30"/>
      <c r="F41" s="24"/>
      <c r="G41" s="155">
        <f>D41*100/C41</f>
        <v>1.5384615384615385</v>
      </c>
    </row>
    <row r="42" spans="2:7" ht="12.75">
      <c r="B42" s="13" t="s">
        <v>57</v>
      </c>
      <c r="C42" s="1">
        <v>2</v>
      </c>
      <c r="D42" s="1">
        <v>0</v>
      </c>
      <c r="E42" s="30"/>
      <c r="F42" s="24"/>
      <c r="G42" s="156">
        <f>D42*100/C42</f>
        <v>0</v>
      </c>
    </row>
    <row r="43" spans="2:7" ht="12.75">
      <c r="B43" s="13" t="s">
        <v>58</v>
      </c>
      <c r="C43" s="1">
        <v>8</v>
      </c>
      <c r="D43" s="1">
        <v>0</v>
      </c>
      <c r="E43" s="30"/>
      <c r="F43" s="24"/>
      <c r="G43" s="155">
        <f>D43*100/C43</f>
        <v>0</v>
      </c>
    </row>
    <row r="46" spans="9:18" ht="12.75"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2:25" ht="12.75">
      <c r="B47" s="3" t="s">
        <v>98</v>
      </c>
      <c r="I47" s="124"/>
      <c r="J47" s="10"/>
      <c r="K47" s="10"/>
      <c r="L47" s="10"/>
      <c r="M47" s="10"/>
      <c r="N47" s="10"/>
      <c r="O47" s="10"/>
      <c r="P47" s="10"/>
      <c r="Q47" s="10"/>
      <c r="R47" s="10"/>
      <c r="S47" s="26"/>
      <c r="T47" s="26"/>
      <c r="U47" s="26"/>
      <c r="V47" s="94"/>
      <c r="W47" s="94"/>
      <c r="X47" s="95"/>
      <c r="Y47" s="26"/>
    </row>
    <row r="48" spans="2:25" ht="63.75">
      <c r="B48" s="100" t="s">
        <v>45</v>
      </c>
      <c r="C48" s="17" t="s">
        <v>40</v>
      </c>
      <c r="D48" s="100" t="s">
        <v>59</v>
      </c>
      <c r="E48" s="3" t="s">
        <v>60</v>
      </c>
      <c r="F48" s="17" t="s">
        <v>46</v>
      </c>
      <c r="G48" s="101" t="s">
        <v>47</v>
      </c>
      <c r="I48" s="185"/>
      <c r="J48" s="186"/>
      <c r="K48" s="195"/>
      <c r="L48" s="195"/>
      <c r="M48" s="195"/>
      <c r="N48" s="195"/>
      <c r="O48" s="195"/>
      <c r="P48" s="195"/>
      <c r="Q48" s="195"/>
      <c r="R48" s="196"/>
      <c r="S48" s="84"/>
      <c r="T48" s="26"/>
      <c r="U48" s="26"/>
      <c r="V48" s="94"/>
      <c r="W48" s="94"/>
      <c r="X48" s="96"/>
      <c r="Y48" s="26"/>
    </row>
    <row r="49" spans="2:25" ht="12.75">
      <c r="B49" s="1" t="s">
        <v>48</v>
      </c>
      <c r="C49" s="1">
        <v>34</v>
      </c>
      <c r="D49" s="1">
        <v>8</v>
      </c>
      <c r="E49" s="30"/>
      <c r="F49" s="24">
        <v>8.4</v>
      </c>
      <c r="G49" s="135">
        <f aca="true" t="shared" si="3" ref="G49:G58">D49*100/C49</f>
        <v>23.529411764705884</v>
      </c>
      <c r="I49" s="10"/>
      <c r="J49" s="10"/>
      <c r="K49" s="10"/>
      <c r="L49" s="10"/>
      <c r="M49" s="10"/>
      <c r="N49" s="10"/>
      <c r="O49" s="10"/>
      <c r="P49" s="27"/>
      <c r="Q49" s="124"/>
      <c r="R49" s="197"/>
      <c r="S49" s="84"/>
      <c r="T49" s="26"/>
      <c r="U49" s="26"/>
      <c r="V49" s="94"/>
      <c r="W49" s="94"/>
      <c r="X49" s="96"/>
      <c r="Y49" s="26"/>
    </row>
    <row r="50" spans="2:25" ht="12.75">
      <c r="B50" s="13" t="s">
        <v>49</v>
      </c>
      <c r="C50" s="1">
        <v>35</v>
      </c>
      <c r="D50" s="1">
        <v>6</v>
      </c>
      <c r="E50" s="30"/>
      <c r="F50" s="24">
        <v>12.7</v>
      </c>
      <c r="G50" s="135">
        <f t="shared" si="3"/>
        <v>17.142857142857142</v>
      </c>
      <c r="I50" s="198"/>
      <c r="J50" s="10"/>
      <c r="K50" s="10"/>
      <c r="L50" s="10"/>
      <c r="M50" s="10"/>
      <c r="N50" s="10"/>
      <c r="O50" s="10"/>
      <c r="P50" s="10"/>
      <c r="Q50" s="124"/>
      <c r="R50" s="197"/>
      <c r="S50" s="26"/>
      <c r="T50" s="26"/>
      <c r="U50" s="26"/>
      <c r="V50" s="94"/>
      <c r="W50" s="94"/>
      <c r="X50" s="95"/>
      <c r="Y50" s="26"/>
    </row>
    <row r="51" spans="2:25" ht="12.75">
      <c r="B51" s="13" t="s">
        <v>50</v>
      </c>
      <c r="C51" s="1">
        <v>56</v>
      </c>
      <c r="D51" s="1">
        <v>8</v>
      </c>
      <c r="E51" s="30"/>
      <c r="F51" s="24">
        <v>7.5</v>
      </c>
      <c r="G51" s="135">
        <f t="shared" si="3"/>
        <v>14.285714285714286</v>
      </c>
      <c r="I51" s="10"/>
      <c r="J51" s="10"/>
      <c r="K51" s="10"/>
      <c r="L51" s="10"/>
      <c r="M51" s="10"/>
      <c r="N51" s="10"/>
      <c r="O51" s="10"/>
      <c r="P51" s="10"/>
      <c r="Q51" s="124"/>
      <c r="R51" s="197"/>
      <c r="S51" s="26"/>
      <c r="T51" s="26"/>
      <c r="U51" s="26"/>
      <c r="V51" s="94"/>
      <c r="W51" s="94"/>
      <c r="X51" s="95"/>
      <c r="Y51" s="26"/>
    </row>
    <row r="52" spans="2:25" ht="12.75">
      <c r="B52" s="13" t="s">
        <v>51</v>
      </c>
      <c r="C52" s="1">
        <v>301</v>
      </c>
      <c r="D52" s="1">
        <v>1</v>
      </c>
      <c r="E52" s="30"/>
      <c r="F52" s="24">
        <v>0.16</v>
      </c>
      <c r="G52" s="135">
        <f t="shared" si="3"/>
        <v>0.33222591362126247</v>
      </c>
      <c r="I52" s="198"/>
      <c r="J52" s="10"/>
      <c r="K52" s="10"/>
      <c r="L52" s="10"/>
      <c r="M52" s="10"/>
      <c r="N52" s="10"/>
      <c r="O52" s="10"/>
      <c r="P52" s="10"/>
      <c r="Q52" s="124"/>
      <c r="R52" s="197"/>
      <c r="S52" s="84"/>
      <c r="T52" s="26"/>
      <c r="U52" s="26"/>
      <c r="V52" s="94"/>
      <c r="W52" s="94"/>
      <c r="X52" s="96"/>
      <c r="Y52" s="26"/>
    </row>
    <row r="53" spans="2:25" ht="12.75">
      <c r="B53" s="13" t="s">
        <v>79</v>
      </c>
      <c r="C53" s="1">
        <v>61</v>
      </c>
      <c r="D53" s="1">
        <v>7</v>
      </c>
      <c r="E53" s="30"/>
      <c r="F53" s="24"/>
      <c r="G53" s="97">
        <f t="shared" si="3"/>
        <v>11.475409836065573</v>
      </c>
      <c r="I53" s="198"/>
      <c r="J53" s="10"/>
      <c r="K53" s="10"/>
      <c r="L53" s="10"/>
      <c r="M53" s="10"/>
      <c r="N53" s="10"/>
      <c r="O53" s="10"/>
      <c r="P53" s="10"/>
      <c r="Q53" s="124"/>
      <c r="R53" s="197"/>
      <c r="S53" s="84"/>
      <c r="T53" s="26"/>
      <c r="U53" s="26"/>
      <c r="V53" s="94"/>
      <c r="W53" s="94"/>
      <c r="X53" s="96"/>
      <c r="Y53" s="26"/>
    </row>
    <row r="54" spans="2:25" ht="12.75">
      <c r="B54" s="13" t="s">
        <v>81</v>
      </c>
      <c r="C54" s="1">
        <v>362</v>
      </c>
      <c r="D54" s="1">
        <v>8</v>
      </c>
      <c r="E54" s="30"/>
      <c r="F54" s="24"/>
      <c r="G54" s="97">
        <f t="shared" si="3"/>
        <v>2.2099447513812156</v>
      </c>
      <c r="I54" s="198"/>
      <c r="J54" s="10"/>
      <c r="K54" s="10"/>
      <c r="L54" s="10"/>
      <c r="M54" s="10"/>
      <c r="N54" s="10"/>
      <c r="O54" s="10"/>
      <c r="P54" s="10"/>
      <c r="Q54" s="124"/>
      <c r="R54" s="197"/>
      <c r="S54" s="84"/>
      <c r="T54" s="26"/>
      <c r="U54" s="26"/>
      <c r="V54" s="94"/>
      <c r="W54" s="94"/>
      <c r="X54" s="96"/>
      <c r="Y54" s="26"/>
    </row>
    <row r="55" spans="2:25" ht="12.75">
      <c r="B55" s="13" t="s">
        <v>52</v>
      </c>
      <c r="C55" s="1">
        <v>10</v>
      </c>
      <c r="D55" s="1">
        <v>1</v>
      </c>
      <c r="E55" s="30"/>
      <c r="F55" s="24">
        <v>1.45</v>
      </c>
      <c r="G55" s="135">
        <f t="shared" si="3"/>
        <v>10</v>
      </c>
      <c r="I55" s="124"/>
      <c r="J55" s="10"/>
      <c r="K55" s="10"/>
      <c r="L55" s="10"/>
      <c r="M55" s="10"/>
      <c r="N55" s="10"/>
      <c r="O55" s="10"/>
      <c r="P55" s="10"/>
      <c r="Q55" s="124"/>
      <c r="R55" s="197"/>
      <c r="S55" s="26"/>
      <c r="T55" s="26"/>
      <c r="U55" s="26"/>
      <c r="V55" s="94"/>
      <c r="W55" s="94"/>
      <c r="X55" s="95"/>
      <c r="Y55" s="26"/>
    </row>
    <row r="56" spans="2:25" ht="12.75">
      <c r="B56" s="13" t="s">
        <v>53</v>
      </c>
      <c r="C56" s="1">
        <v>28</v>
      </c>
      <c r="D56" s="1">
        <v>2</v>
      </c>
      <c r="E56" s="30"/>
      <c r="G56" s="97">
        <f t="shared" si="3"/>
        <v>7.142857142857143</v>
      </c>
      <c r="I56" s="10"/>
      <c r="J56" s="10"/>
      <c r="K56" s="10"/>
      <c r="L56" s="10"/>
      <c r="M56" s="10"/>
      <c r="N56" s="10"/>
      <c r="O56" s="10"/>
      <c r="P56" s="10"/>
      <c r="Q56" s="10"/>
      <c r="R56" s="124"/>
      <c r="S56" s="26"/>
      <c r="T56" s="26"/>
      <c r="U56" s="26"/>
      <c r="V56" s="94"/>
      <c r="W56" s="94"/>
      <c r="X56" s="95"/>
      <c r="Y56" s="26"/>
    </row>
    <row r="57" spans="2:25" ht="12.75">
      <c r="B57" s="13" t="s">
        <v>101</v>
      </c>
      <c r="C57" s="1">
        <v>2</v>
      </c>
      <c r="D57" s="1">
        <v>2</v>
      </c>
      <c r="E57" s="30"/>
      <c r="F57" s="24"/>
      <c r="G57" s="97">
        <f t="shared" si="3"/>
        <v>100</v>
      </c>
      <c r="I57" s="10"/>
      <c r="J57" s="10"/>
      <c r="K57" s="10"/>
      <c r="L57" s="10"/>
      <c r="M57" s="10"/>
      <c r="N57" s="10"/>
      <c r="O57" s="10"/>
      <c r="P57" s="10"/>
      <c r="Q57" s="10"/>
      <c r="R57" s="124"/>
      <c r="S57" s="26"/>
      <c r="T57" s="26"/>
      <c r="U57" s="26"/>
      <c r="V57" s="94"/>
      <c r="W57" s="94"/>
      <c r="X57" s="95"/>
      <c r="Y57" s="26"/>
    </row>
    <row r="58" spans="2:25" ht="12.75">
      <c r="B58" s="13" t="s">
        <v>108</v>
      </c>
      <c r="C58" s="1">
        <v>30</v>
      </c>
      <c r="D58" s="1">
        <v>4</v>
      </c>
      <c r="E58" s="30"/>
      <c r="F58" s="24">
        <v>9.6</v>
      </c>
      <c r="G58" s="135">
        <f t="shared" si="3"/>
        <v>13.333333333333334</v>
      </c>
      <c r="I58" s="10"/>
      <c r="J58" s="10"/>
      <c r="K58" s="10"/>
      <c r="L58" s="10"/>
      <c r="M58" s="10"/>
      <c r="N58" s="10"/>
      <c r="O58" s="10"/>
      <c r="P58" s="10"/>
      <c r="Q58" s="10"/>
      <c r="R58" s="124"/>
      <c r="S58" s="26"/>
      <c r="T58" s="26"/>
      <c r="U58" s="26"/>
      <c r="V58" s="94"/>
      <c r="W58" s="94"/>
      <c r="X58" s="95"/>
      <c r="Y58" s="26"/>
    </row>
    <row r="59" spans="2:25" ht="12.75">
      <c r="B59" s="13" t="s">
        <v>54</v>
      </c>
      <c r="C59" s="1">
        <v>301</v>
      </c>
      <c r="D59" s="1">
        <v>13</v>
      </c>
      <c r="E59" s="30"/>
      <c r="G59" s="97">
        <f aca="true" t="shared" si="4" ref="G59:G67">D59*100/C59</f>
        <v>4.318936877076412</v>
      </c>
      <c r="I59" s="10"/>
      <c r="J59" s="10"/>
      <c r="K59" s="10"/>
      <c r="L59" s="10"/>
      <c r="M59" s="10"/>
      <c r="N59" s="10"/>
      <c r="O59" s="10"/>
      <c r="P59" s="10"/>
      <c r="Q59" s="10"/>
      <c r="R59" s="124"/>
      <c r="S59" s="84"/>
      <c r="T59" s="26"/>
      <c r="U59" s="26"/>
      <c r="V59" s="94"/>
      <c r="W59" s="94"/>
      <c r="X59" s="96"/>
      <c r="Y59" s="26"/>
    </row>
    <row r="60" spans="2:25" ht="12.75">
      <c r="B60" s="13" t="s">
        <v>80</v>
      </c>
      <c r="C60" s="1">
        <v>61</v>
      </c>
      <c r="D60" s="1">
        <v>16</v>
      </c>
      <c r="E60" s="30"/>
      <c r="F60" s="24"/>
      <c r="G60" s="97">
        <f t="shared" si="4"/>
        <v>26.229508196721312</v>
      </c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26"/>
      <c r="U60" s="26"/>
      <c r="V60" s="94"/>
      <c r="W60" s="94"/>
      <c r="X60" s="96"/>
      <c r="Y60" s="26"/>
    </row>
    <row r="61" spans="2:25" ht="12.75">
      <c r="B61" s="13" t="s">
        <v>82</v>
      </c>
      <c r="C61" s="1"/>
      <c r="D61" s="1"/>
      <c r="E61" s="30"/>
      <c r="F61" s="24">
        <v>0.64</v>
      </c>
      <c r="G61" s="97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94"/>
      <c r="W61" s="94"/>
      <c r="X61" s="95"/>
      <c r="Y61" s="26"/>
    </row>
    <row r="62" spans="2:25" ht="12.75">
      <c r="B62" s="13" t="s">
        <v>55</v>
      </c>
      <c r="C62" s="1">
        <v>165</v>
      </c>
      <c r="D62" s="1">
        <v>11</v>
      </c>
      <c r="E62" s="30"/>
      <c r="G62" s="97">
        <f t="shared" si="4"/>
        <v>6.666666666666667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94"/>
      <c r="W62" s="94"/>
      <c r="X62" s="95"/>
      <c r="Y62" s="26"/>
    </row>
    <row r="63" spans="2:25" ht="12.75">
      <c r="B63" s="13" t="s">
        <v>102</v>
      </c>
      <c r="C63" s="1">
        <v>4</v>
      </c>
      <c r="D63" s="1">
        <v>3</v>
      </c>
      <c r="E63" s="30"/>
      <c r="F63" s="24"/>
      <c r="G63" s="97">
        <f t="shared" si="4"/>
        <v>75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94"/>
      <c r="W63" s="94"/>
      <c r="X63" s="95"/>
      <c r="Y63" s="26"/>
    </row>
    <row r="64" spans="2:25" ht="12.75">
      <c r="B64" s="13" t="s">
        <v>109</v>
      </c>
      <c r="C64" s="1">
        <v>169</v>
      </c>
      <c r="D64" s="1">
        <v>14</v>
      </c>
      <c r="E64" s="30"/>
      <c r="F64" s="24">
        <v>6.4</v>
      </c>
      <c r="G64" s="135">
        <f t="shared" si="4"/>
        <v>8.284023668639053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94"/>
      <c r="W64" s="94"/>
      <c r="X64" s="95"/>
      <c r="Y64" s="26"/>
    </row>
    <row r="65" spans="2:25" ht="12.75">
      <c r="B65" s="13" t="s">
        <v>56</v>
      </c>
      <c r="C65" s="1">
        <v>68</v>
      </c>
      <c r="D65" s="1">
        <v>13</v>
      </c>
      <c r="E65" s="30"/>
      <c r="F65" s="24">
        <v>19</v>
      </c>
      <c r="G65" s="50">
        <f t="shared" si="4"/>
        <v>19.11764705882353</v>
      </c>
      <c r="R65" s="26"/>
      <c r="S65" s="26"/>
      <c r="T65" s="26"/>
      <c r="U65" s="26"/>
      <c r="V65" s="94"/>
      <c r="W65" s="94"/>
      <c r="X65" s="95"/>
      <c r="Y65" s="26"/>
    </row>
    <row r="66" spans="2:25" ht="12.75">
      <c r="B66" s="13" t="s">
        <v>57</v>
      </c>
      <c r="C66" s="1">
        <v>3</v>
      </c>
      <c r="D66" s="1">
        <v>0</v>
      </c>
      <c r="E66" s="30"/>
      <c r="F66" s="24">
        <v>5.5</v>
      </c>
      <c r="G66" s="97">
        <f t="shared" si="4"/>
        <v>0</v>
      </c>
      <c r="R66" s="26"/>
      <c r="S66" s="26"/>
      <c r="T66" s="26"/>
      <c r="U66" s="26"/>
      <c r="V66" s="26"/>
      <c r="W66" s="26"/>
      <c r="X66" s="26"/>
      <c r="Y66" s="26"/>
    </row>
    <row r="67" spans="2:25" ht="12.75">
      <c r="B67" s="13" t="s">
        <v>58</v>
      </c>
      <c r="C67" s="1">
        <v>8</v>
      </c>
      <c r="D67" s="1">
        <v>1</v>
      </c>
      <c r="E67" s="30"/>
      <c r="F67" s="24">
        <v>3.9</v>
      </c>
      <c r="G67" s="135">
        <f t="shared" si="4"/>
        <v>12.5</v>
      </c>
      <c r="R67" s="26"/>
      <c r="S67" s="26"/>
      <c r="T67" s="26"/>
      <c r="U67" s="26"/>
      <c r="V67" s="26"/>
      <c r="W67" s="26"/>
      <c r="X67" s="26"/>
      <c r="Y67" s="26"/>
    </row>
    <row r="68" ht="12.75">
      <c r="I68" s="3" t="s">
        <v>84</v>
      </c>
    </row>
    <row r="70" spans="2:10" ht="12.75">
      <c r="B70" s="3" t="s">
        <v>77</v>
      </c>
      <c r="I70" s="3" t="s">
        <v>77</v>
      </c>
      <c r="J70" s="3"/>
    </row>
    <row r="71" spans="2:18" ht="63.75">
      <c r="B71" s="28" t="s">
        <v>45</v>
      </c>
      <c r="C71" s="1" t="s">
        <v>40</v>
      </c>
      <c r="D71" s="28" t="s">
        <v>59</v>
      </c>
      <c r="E71" t="s">
        <v>60</v>
      </c>
      <c r="F71" s="1" t="s">
        <v>46</v>
      </c>
      <c r="G71" s="29" t="s">
        <v>47</v>
      </c>
      <c r="I71" s="98" t="s">
        <v>84</v>
      </c>
      <c r="J71" s="17" t="s">
        <v>40</v>
      </c>
      <c r="K71" s="51" t="s">
        <v>50</v>
      </c>
      <c r="L71" s="51" t="s">
        <v>85</v>
      </c>
      <c r="M71" s="51" t="s">
        <v>49</v>
      </c>
      <c r="N71" s="51" t="s">
        <v>56</v>
      </c>
      <c r="O71" s="51" t="s">
        <v>86</v>
      </c>
      <c r="P71" s="51" t="s">
        <v>53</v>
      </c>
      <c r="Q71" s="51" t="s">
        <v>57</v>
      </c>
      <c r="R71" s="1"/>
    </row>
    <row r="72" spans="2:18" ht="12.75">
      <c r="B72" s="1" t="s">
        <v>48</v>
      </c>
      <c r="C72" s="1">
        <v>32</v>
      </c>
      <c r="D72" s="1">
        <v>1</v>
      </c>
      <c r="E72" s="30">
        <v>7.3</v>
      </c>
      <c r="F72" s="30"/>
      <c r="G72" s="24">
        <f>D72*100/C72</f>
        <v>3.125</v>
      </c>
      <c r="I72" s="14" t="s">
        <v>30</v>
      </c>
      <c r="J72" s="14">
        <v>41</v>
      </c>
      <c r="K72" s="14">
        <v>3</v>
      </c>
      <c r="L72" s="14">
        <v>5</v>
      </c>
      <c r="M72" s="14">
        <v>3</v>
      </c>
      <c r="N72" s="14">
        <v>2</v>
      </c>
      <c r="O72" s="14">
        <v>3</v>
      </c>
      <c r="P72" s="14"/>
      <c r="Q72" s="14"/>
      <c r="R72" s="52">
        <f>SUM(K72:Q72)</f>
        <v>16</v>
      </c>
    </row>
    <row r="73" spans="2:18" ht="12.75">
      <c r="B73" s="17" t="s">
        <v>49</v>
      </c>
      <c r="C73" s="1">
        <v>33</v>
      </c>
      <c r="D73" s="1">
        <v>4</v>
      </c>
      <c r="E73" s="30">
        <v>8.9</v>
      </c>
      <c r="F73" s="30"/>
      <c r="G73" s="50">
        <f aca="true" t="shared" si="5" ref="G73:G86">D73*100/C73</f>
        <v>12.121212121212121</v>
      </c>
      <c r="I73" s="2" t="s">
        <v>33</v>
      </c>
      <c r="J73" s="2">
        <v>19</v>
      </c>
      <c r="K73" s="2"/>
      <c r="L73" s="2"/>
      <c r="M73" s="2">
        <v>1</v>
      </c>
      <c r="N73" s="2"/>
      <c r="O73" s="2"/>
      <c r="P73" s="2"/>
      <c r="Q73" s="2"/>
      <c r="R73" s="32">
        <f aca="true" t="shared" si="6" ref="R73:R81">SUM(K73:Q73)</f>
        <v>1</v>
      </c>
    </row>
    <row r="74" spans="2:18" ht="12.75">
      <c r="B74" s="17" t="s">
        <v>50</v>
      </c>
      <c r="C74" s="1">
        <v>102</v>
      </c>
      <c r="D74" s="1">
        <v>14</v>
      </c>
      <c r="E74" s="30">
        <v>6.4</v>
      </c>
      <c r="F74" s="30"/>
      <c r="G74" s="50">
        <f t="shared" si="5"/>
        <v>13.72549019607843</v>
      </c>
      <c r="I74" s="2" t="s">
        <v>87</v>
      </c>
      <c r="J74" s="2">
        <v>24</v>
      </c>
      <c r="K74" s="2"/>
      <c r="L74" s="2"/>
      <c r="M74" s="2"/>
      <c r="N74" s="2"/>
      <c r="O74" s="2"/>
      <c r="P74" s="2"/>
      <c r="Q74" s="2">
        <v>1</v>
      </c>
      <c r="R74" s="32">
        <f t="shared" si="6"/>
        <v>1</v>
      </c>
    </row>
    <row r="75" spans="2:18" ht="12.75">
      <c r="B75" s="1" t="s">
        <v>51</v>
      </c>
      <c r="C75" s="1">
        <v>380</v>
      </c>
      <c r="D75" s="1">
        <v>12</v>
      </c>
      <c r="E75" s="30"/>
      <c r="F75" s="30"/>
      <c r="G75" s="24">
        <f t="shared" si="5"/>
        <v>3.1578947368421053</v>
      </c>
      <c r="I75" s="2" t="s">
        <v>9</v>
      </c>
      <c r="J75" s="2">
        <v>15</v>
      </c>
      <c r="K75" s="2"/>
      <c r="L75" s="2">
        <v>1</v>
      </c>
      <c r="M75" s="2"/>
      <c r="N75" s="2"/>
      <c r="O75" s="2"/>
      <c r="P75" s="2"/>
      <c r="Q75" s="2"/>
      <c r="R75" s="32">
        <f t="shared" si="6"/>
        <v>1</v>
      </c>
    </row>
    <row r="76" spans="2:18" ht="12.75">
      <c r="B76" s="1" t="s">
        <v>79</v>
      </c>
      <c r="C76" s="1">
        <v>73</v>
      </c>
      <c r="D76" s="1">
        <v>17</v>
      </c>
      <c r="E76" s="30"/>
      <c r="F76" s="30"/>
      <c r="G76" s="24">
        <f t="shared" si="5"/>
        <v>23.28767123287671</v>
      </c>
      <c r="I76" s="2" t="s">
        <v>10</v>
      </c>
      <c r="J76" s="2">
        <v>25</v>
      </c>
      <c r="K76" s="2"/>
      <c r="L76" s="2"/>
      <c r="M76" s="2"/>
      <c r="N76" s="2"/>
      <c r="O76" s="2"/>
      <c r="P76" s="2">
        <v>1</v>
      </c>
      <c r="Q76" s="2"/>
      <c r="R76" s="32">
        <f t="shared" si="6"/>
        <v>1</v>
      </c>
    </row>
    <row r="77" spans="2:18" ht="12.75">
      <c r="B77" s="17" t="s">
        <v>81</v>
      </c>
      <c r="C77" s="1">
        <v>453</v>
      </c>
      <c r="D77" s="1">
        <f>SUM(D75:D76)</f>
        <v>29</v>
      </c>
      <c r="E77" s="30">
        <v>2.2</v>
      </c>
      <c r="F77" s="30"/>
      <c r="G77" s="50">
        <f t="shared" si="5"/>
        <v>6.401766004415011</v>
      </c>
      <c r="I77" s="2" t="s">
        <v>11</v>
      </c>
      <c r="J77" s="2">
        <v>28</v>
      </c>
      <c r="K77" s="2"/>
      <c r="L77" s="2">
        <v>2</v>
      </c>
      <c r="M77" s="2"/>
      <c r="N77" s="2"/>
      <c r="O77" s="2">
        <v>1</v>
      </c>
      <c r="P77" s="2"/>
      <c r="Q77" s="2"/>
      <c r="R77" s="32">
        <f t="shared" si="6"/>
        <v>3</v>
      </c>
    </row>
    <row r="78" spans="2:18" ht="12.75">
      <c r="B78" s="17" t="s">
        <v>52</v>
      </c>
      <c r="C78" s="1">
        <v>3</v>
      </c>
      <c r="D78" s="1">
        <v>1</v>
      </c>
      <c r="E78" s="30">
        <v>1.4</v>
      </c>
      <c r="F78" s="30"/>
      <c r="G78" s="50">
        <f t="shared" si="5"/>
        <v>33.333333333333336</v>
      </c>
      <c r="I78" s="2" t="s">
        <v>83</v>
      </c>
      <c r="J78" s="2">
        <v>18</v>
      </c>
      <c r="K78" s="2">
        <v>2</v>
      </c>
      <c r="L78" s="2"/>
      <c r="M78" s="2"/>
      <c r="N78" s="2"/>
      <c r="O78" s="2">
        <v>2</v>
      </c>
      <c r="P78" s="2"/>
      <c r="Q78" s="2"/>
      <c r="R78" s="32">
        <f t="shared" si="6"/>
        <v>4</v>
      </c>
    </row>
    <row r="79" spans="2:18" ht="12.75">
      <c r="B79" s="17" t="s">
        <v>53</v>
      </c>
      <c r="C79" s="1">
        <v>29</v>
      </c>
      <c r="D79" s="1">
        <v>2</v>
      </c>
      <c r="E79" s="30">
        <v>5.7</v>
      </c>
      <c r="F79" s="30"/>
      <c r="G79" s="50">
        <v>9.4</v>
      </c>
      <c r="I79" s="2" t="s">
        <v>88</v>
      </c>
      <c r="J79" s="2">
        <v>32</v>
      </c>
      <c r="K79" s="2"/>
      <c r="L79" s="2">
        <v>1</v>
      </c>
      <c r="M79" s="2"/>
      <c r="N79" s="2"/>
      <c r="O79" s="2">
        <v>4</v>
      </c>
      <c r="P79" s="2"/>
      <c r="Q79" s="2"/>
      <c r="R79" s="32">
        <f t="shared" si="6"/>
        <v>5</v>
      </c>
    </row>
    <row r="80" spans="2:18" ht="12.75">
      <c r="B80" s="1" t="s">
        <v>54</v>
      </c>
      <c r="C80" s="1">
        <v>381</v>
      </c>
      <c r="D80" s="1">
        <v>22</v>
      </c>
      <c r="E80" s="30"/>
      <c r="F80" s="30"/>
      <c r="G80" s="24">
        <f t="shared" si="5"/>
        <v>5.774278215223097</v>
      </c>
      <c r="I80" s="2" t="s">
        <v>15</v>
      </c>
      <c r="J80" s="2">
        <v>22</v>
      </c>
      <c r="K80" s="2"/>
      <c r="L80" s="2"/>
      <c r="M80" s="2"/>
      <c r="N80" s="2"/>
      <c r="O80" s="2"/>
      <c r="P80" s="2"/>
      <c r="Q80" s="2">
        <v>1</v>
      </c>
      <c r="R80" s="32">
        <f t="shared" si="6"/>
        <v>1</v>
      </c>
    </row>
    <row r="81" spans="2:18" ht="12.75">
      <c r="B81" s="1" t="s">
        <v>80</v>
      </c>
      <c r="C81" s="1">
        <v>73</v>
      </c>
      <c r="D81" s="1">
        <v>34</v>
      </c>
      <c r="E81" s="30"/>
      <c r="F81" s="30"/>
      <c r="G81" s="24">
        <f t="shared" si="5"/>
        <v>46.57534246575342</v>
      </c>
      <c r="I81" s="17" t="s">
        <v>89</v>
      </c>
      <c r="J81" s="17"/>
      <c r="K81" s="17">
        <f aca="true" t="shared" si="7" ref="K81:Q81">SUM(K72:K80)</f>
        <v>5</v>
      </c>
      <c r="L81" s="17">
        <f t="shared" si="7"/>
        <v>9</v>
      </c>
      <c r="M81" s="17">
        <f t="shared" si="7"/>
        <v>4</v>
      </c>
      <c r="N81" s="17">
        <f t="shared" si="7"/>
        <v>2</v>
      </c>
      <c r="O81" s="17">
        <f t="shared" si="7"/>
        <v>10</v>
      </c>
      <c r="P81" s="17">
        <f t="shared" si="7"/>
        <v>1</v>
      </c>
      <c r="Q81" s="17">
        <f t="shared" si="7"/>
        <v>2</v>
      </c>
      <c r="R81" s="17">
        <f t="shared" si="6"/>
        <v>33</v>
      </c>
    </row>
    <row r="82" spans="2:19" ht="12.75">
      <c r="B82" s="17" t="s">
        <v>82</v>
      </c>
      <c r="C82" s="1">
        <v>454</v>
      </c>
      <c r="D82" s="1">
        <f>SUM(D80:D81)</f>
        <v>56</v>
      </c>
      <c r="E82" s="30">
        <v>7.6</v>
      </c>
      <c r="F82" s="30">
        <v>12.5</v>
      </c>
      <c r="G82" s="50">
        <f t="shared" si="5"/>
        <v>12.334801762114537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2:19" ht="12.75">
      <c r="B83" s="17" t="s">
        <v>55</v>
      </c>
      <c r="C83" s="1">
        <v>182</v>
      </c>
      <c r="D83" s="1">
        <v>14</v>
      </c>
      <c r="E83" s="30">
        <v>4.4</v>
      </c>
      <c r="F83" s="30"/>
      <c r="G83" s="50">
        <f t="shared" si="5"/>
        <v>7.6923076923076925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2:19" ht="12.75">
      <c r="B84" s="1" t="s">
        <v>56</v>
      </c>
      <c r="C84" s="1">
        <v>53</v>
      </c>
      <c r="D84" s="1">
        <v>2</v>
      </c>
      <c r="E84" s="30">
        <v>8.7</v>
      </c>
      <c r="F84" s="30"/>
      <c r="G84" s="24">
        <f t="shared" si="5"/>
        <v>3.7735849056603774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2:19" ht="12.75">
      <c r="B85" s="1" t="s">
        <v>57</v>
      </c>
      <c r="C85" s="1">
        <v>2</v>
      </c>
      <c r="D85" s="1">
        <v>0</v>
      </c>
      <c r="E85" s="30">
        <v>12</v>
      </c>
      <c r="F85" s="30"/>
      <c r="G85" s="24">
        <f t="shared" si="5"/>
        <v>0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2:19" ht="12.75">
      <c r="B86" s="1" t="s">
        <v>58</v>
      </c>
      <c r="C86" s="1">
        <v>3</v>
      </c>
      <c r="D86" s="1">
        <v>0</v>
      </c>
      <c r="E86" s="30">
        <v>3.9</v>
      </c>
      <c r="F86" s="30"/>
      <c r="G86" s="24">
        <f t="shared" si="5"/>
        <v>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84"/>
    </row>
    <row r="89" spans="2:7" ht="12.75">
      <c r="B89" s="3" t="s">
        <v>76</v>
      </c>
      <c r="G89" s="26"/>
    </row>
    <row r="90" spans="2:7" ht="63.75">
      <c r="B90" s="28" t="s">
        <v>45</v>
      </c>
      <c r="C90" s="1" t="s">
        <v>40</v>
      </c>
      <c r="D90" s="28" t="s">
        <v>59</v>
      </c>
      <c r="E90" t="s">
        <v>60</v>
      </c>
      <c r="F90" s="1" t="s">
        <v>46</v>
      </c>
      <c r="G90" s="29" t="s">
        <v>47</v>
      </c>
    </row>
    <row r="91" spans="2:7" ht="12.75">
      <c r="B91" s="1" t="s">
        <v>48</v>
      </c>
      <c r="C91" s="1">
        <v>62</v>
      </c>
      <c r="D91" s="1">
        <v>6</v>
      </c>
      <c r="E91" s="30">
        <v>11.1</v>
      </c>
      <c r="F91" s="30">
        <v>9.6</v>
      </c>
      <c r="G91" s="1">
        <v>9.7</v>
      </c>
    </row>
    <row r="92" spans="2:7" ht="12.75">
      <c r="B92" s="1" t="s">
        <v>49</v>
      </c>
      <c r="C92" s="1">
        <v>25</v>
      </c>
      <c r="D92" s="1">
        <v>1</v>
      </c>
      <c r="E92" s="30">
        <v>12.9</v>
      </c>
      <c r="F92" s="30">
        <v>8.5</v>
      </c>
      <c r="G92" s="1">
        <v>4</v>
      </c>
    </row>
    <row r="93" spans="2:7" ht="12.75">
      <c r="B93" s="1" t="s">
        <v>50</v>
      </c>
      <c r="C93" s="1">
        <v>78</v>
      </c>
      <c r="D93" s="1">
        <v>8</v>
      </c>
      <c r="E93" s="30">
        <v>8.2</v>
      </c>
      <c r="F93" s="30">
        <v>11.7</v>
      </c>
      <c r="G93" s="1">
        <v>10.26</v>
      </c>
    </row>
    <row r="94" spans="2:7" ht="12.75">
      <c r="B94" s="1" t="s">
        <v>51</v>
      </c>
      <c r="C94" s="1">
        <v>366</v>
      </c>
      <c r="D94" s="1">
        <v>14</v>
      </c>
      <c r="E94" s="30">
        <v>3.1</v>
      </c>
      <c r="F94" s="30">
        <v>3.6</v>
      </c>
      <c r="G94" s="1">
        <v>3.83</v>
      </c>
    </row>
    <row r="95" spans="2:7" ht="12.75">
      <c r="B95" s="1" t="s">
        <v>52</v>
      </c>
      <c r="C95" s="1">
        <v>4</v>
      </c>
      <c r="D95" s="1">
        <v>0</v>
      </c>
      <c r="E95" s="30">
        <v>3.3</v>
      </c>
      <c r="F95" s="30">
        <v>2.5</v>
      </c>
      <c r="G95" s="1">
        <v>0</v>
      </c>
    </row>
    <row r="96" spans="2:7" ht="12.75">
      <c r="B96" s="1" t="s">
        <v>53</v>
      </c>
      <c r="C96" s="1">
        <v>23</v>
      </c>
      <c r="D96" s="1">
        <v>1</v>
      </c>
      <c r="E96" s="30">
        <v>11</v>
      </c>
      <c r="F96" s="30">
        <v>11.1</v>
      </c>
      <c r="G96" s="1">
        <v>4.3</v>
      </c>
    </row>
    <row r="97" spans="2:7" ht="12.75">
      <c r="B97" s="1" t="s">
        <v>54</v>
      </c>
      <c r="C97" s="1">
        <v>366</v>
      </c>
      <c r="D97" s="1">
        <v>22</v>
      </c>
      <c r="E97" s="30">
        <v>7.5</v>
      </c>
      <c r="F97" s="30">
        <v>11.3</v>
      </c>
      <c r="G97" s="1">
        <v>6</v>
      </c>
    </row>
    <row r="98" spans="2:7" ht="12.75">
      <c r="B98" s="1" t="s">
        <v>55</v>
      </c>
      <c r="C98" s="1">
        <v>145</v>
      </c>
      <c r="D98" s="1">
        <v>9</v>
      </c>
      <c r="E98" s="30">
        <v>5.9</v>
      </c>
      <c r="F98" s="30">
        <v>6.1</v>
      </c>
      <c r="G98" s="1">
        <v>6.2</v>
      </c>
    </row>
    <row r="99" spans="2:7" ht="12.75">
      <c r="B99" s="1" t="s">
        <v>56</v>
      </c>
      <c r="C99" s="1">
        <v>60</v>
      </c>
      <c r="D99" s="1">
        <v>5</v>
      </c>
      <c r="E99" s="30">
        <v>12.9</v>
      </c>
      <c r="F99" s="30">
        <v>9.8</v>
      </c>
      <c r="G99" s="1">
        <v>8.3</v>
      </c>
    </row>
    <row r="100" spans="2:7" ht="12.75">
      <c r="B100" s="1" t="s">
        <v>57</v>
      </c>
      <c r="C100" s="1">
        <v>4</v>
      </c>
      <c r="D100" s="1">
        <v>0</v>
      </c>
      <c r="E100" s="30">
        <v>8.3</v>
      </c>
      <c r="F100" s="30">
        <v>7</v>
      </c>
      <c r="G100" s="1">
        <v>0</v>
      </c>
    </row>
    <row r="101" spans="2:7" ht="12.75">
      <c r="B101" s="1" t="s">
        <v>58</v>
      </c>
      <c r="C101" s="1">
        <v>3</v>
      </c>
      <c r="D101" s="1">
        <v>0</v>
      </c>
      <c r="E101" s="30">
        <v>4.8</v>
      </c>
      <c r="F101" s="30">
        <v>4.8</v>
      </c>
      <c r="G101" s="1">
        <v>0</v>
      </c>
    </row>
    <row r="107" spans="2:15" ht="12.75">
      <c r="B107" s="128" t="s">
        <v>103</v>
      </c>
      <c r="C107" s="373">
        <v>2013</v>
      </c>
      <c r="D107" s="373"/>
      <c r="E107" s="373"/>
      <c r="F107" s="373">
        <v>2014</v>
      </c>
      <c r="G107" s="373"/>
      <c r="H107" s="373"/>
      <c r="I107" s="373">
        <v>2014</v>
      </c>
      <c r="J107" s="373"/>
      <c r="K107" s="373"/>
      <c r="L107" s="26"/>
      <c r="M107" s="26"/>
      <c r="N107" s="26"/>
      <c r="O107" s="26"/>
    </row>
    <row r="108" spans="2:15" ht="38.25">
      <c r="B108" s="100" t="s">
        <v>45</v>
      </c>
      <c r="C108" s="17" t="s">
        <v>40</v>
      </c>
      <c r="D108" s="100" t="s">
        <v>104</v>
      </c>
      <c r="E108" s="101" t="s">
        <v>47</v>
      </c>
      <c r="F108" s="17" t="s">
        <v>40</v>
      </c>
      <c r="G108" s="100" t="s">
        <v>104</v>
      </c>
      <c r="H108" s="101" t="s">
        <v>47</v>
      </c>
      <c r="I108" s="17" t="s">
        <v>40</v>
      </c>
      <c r="J108" s="100" t="s">
        <v>104</v>
      </c>
      <c r="K108" s="101" t="s">
        <v>47</v>
      </c>
      <c r="L108" s="26"/>
      <c r="M108" s="26"/>
      <c r="N108" s="126"/>
      <c r="O108" s="26"/>
    </row>
    <row r="109" spans="2:15" ht="12.75">
      <c r="B109" s="1" t="s">
        <v>48</v>
      </c>
      <c r="C109" s="1">
        <v>32</v>
      </c>
      <c r="D109" s="1">
        <v>1</v>
      </c>
      <c r="E109" s="24">
        <f>D109*100/C109</f>
        <v>3.125</v>
      </c>
      <c r="F109" s="1">
        <v>34</v>
      </c>
      <c r="G109" s="1">
        <v>8</v>
      </c>
      <c r="H109" s="129">
        <f>G109*100/F109</f>
        <v>23.529411764705884</v>
      </c>
      <c r="I109" s="1"/>
      <c r="J109" s="1"/>
      <c r="K109" s="129" t="e">
        <f>J109*100/I109</f>
        <v>#DIV/0!</v>
      </c>
      <c r="L109" s="94"/>
      <c r="M109" s="94"/>
      <c r="N109" s="96"/>
      <c r="O109" s="26"/>
    </row>
    <row r="110" spans="2:15" ht="12.75">
      <c r="B110" s="13" t="s">
        <v>49</v>
      </c>
      <c r="C110" s="1">
        <v>33</v>
      </c>
      <c r="D110" s="1">
        <v>4</v>
      </c>
      <c r="E110" s="24">
        <f aca="true" t="shared" si="8" ref="E110:E122">D110*100/C110</f>
        <v>12.121212121212121</v>
      </c>
      <c r="F110" s="1">
        <v>35</v>
      </c>
      <c r="G110" s="1">
        <v>6</v>
      </c>
      <c r="H110" s="129">
        <f aca="true" t="shared" si="9" ref="H110:H122">G110*100/F110</f>
        <v>17.142857142857142</v>
      </c>
      <c r="I110" s="1"/>
      <c r="J110" s="1"/>
      <c r="K110" s="129" t="e">
        <f aca="true" t="shared" si="10" ref="K110:K115">J110*100/I110</f>
        <v>#DIV/0!</v>
      </c>
      <c r="L110" s="94"/>
      <c r="M110" s="94"/>
      <c r="N110" s="96"/>
      <c r="O110" s="26"/>
    </row>
    <row r="111" spans="2:15" ht="12.75">
      <c r="B111" s="13" t="s">
        <v>50</v>
      </c>
      <c r="C111" s="1">
        <v>102</v>
      </c>
      <c r="D111" s="1">
        <v>14</v>
      </c>
      <c r="E111" s="24">
        <f t="shared" si="8"/>
        <v>13.72549019607843</v>
      </c>
      <c r="F111" s="1">
        <v>56</v>
      </c>
      <c r="G111" s="1">
        <v>8</v>
      </c>
      <c r="H111" s="129">
        <f t="shared" si="9"/>
        <v>14.285714285714286</v>
      </c>
      <c r="I111" s="1"/>
      <c r="J111" s="1"/>
      <c r="K111" s="129" t="e">
        <f t="shared" si="10"/>
        <v>#DIV/0!</v>
      </c>
      <c r="L111" s="94"/>
      <c r="M111" s="94"/>
      <c r="N111" s="96"/>
      <c r="O111" s="26"/>
    </row>
    <row r="112" spans="2:15" ht="12.75">
      <c r="B112" s="13" t="s">
        <v>51</v>
      </c>
      <c r="C112" s="1">
        <v>380</v>
      </c>
      <c r="D112" s="1">
        <v>12</v>
      </c>
      <c r="E112" s="24">
        <f t="shared" si="8"/>
        <v>3.1578947368421053</v>
      </c>
      <c r="F112" s="1">
        <v>301</v>
      </c>
      <c r="G112" s="1">
        <v>1</v>
      </c>
      <c r="H112" s="30">
        <f t="shared" si="9"/>
        <v>0.33222591362126247</v>
      </c>
      <c r="I112" s="1"/>
      <c r="J112" s="1"/>
      <c r="K112" s="30" t="e">
        <f t="shared" si="10"/>
        <v>#DIV/0!</v>
      </c>
      <c r="L112" s="94"/>
      <c r="M112" s="94"/>
      <c r="N112" s="96"/>
      <c r="O112" s="26"/>
    </row>
    <row r="113" spans="2:15" ht="12.75">
      <c r="B113" s="13" t="s">
        <v>79</v>
      </c>
      <c r="C113" s="1">
        <v>73</v>
      </c>
      <c r="D113" s="1">
        <v>17</v>
      </c>
      <c r="E113" s="24">
        <f t="shared" si="8"/>
        <v>23.28767123287671</v>
      </c>
      <c r="F113" s="1">
        <v>61</v>
      </c>
      <c r="G113" s="1">
        <v>7</v>
      </c>
      <c r="H113" s="30">
        <f t="shared" si="9"/>
        <v>11.475409836065573</v>
      </c>
      <c r="I113" s="1"/>
      <c r="J113" s="1"/>
      <c r="K113" s="30" t="e">
        <f t="shared" si="10"/>
        <v>#DIV/0!</v>
      </c>
      <c r="L113" s="94"/>
      <c r="M113" s="94"/>
      <c r="N113" s="96"/>
      <c r="O113" s="26"/>
    </row>
    <row r="114" spans="2:15" ht="12.75">
      <c r="B114" s="13" t="s">
        <v>52</v>
      </c>
      <c r="C114" s="1">
        <v>3</v>
      </c>
      <c r="D114" s="1">
        <v>1</v>
      </c>
      <c r="E114" s="24">
        <f t="shared" si="8"/>
        <v>33.333333333333336</v>
      </c>
      <c r="F114" s="1">
        <v>10</v>
      </c>
      <c r="G114" s="1">
        <v>1</v>
      </c>
      <c r="H114" s="30">
        <f t="shared" si="9"/>
        <v>10</v>
      </c>
      <c r="I114" s="1"/>
      <c r="J114" s="1"/>
      <c r="K114" s="30" t="e">
        <f t="shared" si="10"/>
        <v>#DIV/0!</v>
      </c>
      <c r="L114" s="94"/>
      <c r="M114" s="94"/>
      <c r="N114" s="96"/>
      <c r="O114" s="26"/>
    </row>
    <row r="115" spans="2:15" ht="12.75">
      <c r="B115" s="13" t="s">
        <v>53</v>
      </c>
      <c r="C115" s="1">
        <v>29</v>
      </c>
      <c r="D115" s="1">
        <v>2</v>
      </c>
      <c r="E115" s="24">
        <f t="shared" si="8"/>
        <v>6.896551724137931</v>
      </c>
      <c r="F115" s="1">
        <v>30</v>
      </c>
      <c r="G115" s="1">
        <v>4</v>
      </c>
      <c r="H115" s="129">
        <f t="shared" si="9"/>
        <v>13.333333333333334</v>
      </c>
      <c r="I115" s="1"/>
      <c r="J115" s="1"/>
      <c r="K115" s="129" t="e">
        <f t="shared" si="10"/>
        <v>#DIV/0!</v>
      </c>
      <c r="L115" s="94"/>
      <c r="M115" s="94"/>
      <c r="N115" s="96"/>
      <c r="O115" s="26"/>
    </row>
    <row r="116" spans="2:15" ht="12.75">
      <c r="B116" s="13" t="s">
        <v>101</v>
      </c>
      <c r="C116" s="1"/>
      <c r="D116" s="1"/>
      <c r="E116" s="24"/>
      <c r="F116" s="1"/>
      <c r="G116" s="1"/>
      <c r="H116" s="129"/>
      <c r="I116" s="1"/>
      <c r="J116" s="1"/>
      <c r="K116" s="129"/>
      <c r="L116" s="26"/>
      <c r="M116" s="26"/>
      <c r="N116" s="84"/>
      <c r="O116" s="26"/>
    </row>
    <row r="117" spans="2:15" ht="12.75">
      <c r="B117" s="13" t="s">
        <v>54</v>
      </c>
      <c r="C117" s="1">
        <v>381</v>
      </c>
      <c r="D117" s="1">
        <v>22</v>
      </c>
      <c r="E117" s="24">
        <f t="shared" si="8"/>
        <v>5.774278215223097</v>
      </c>
      <c r="F117" s="1">
        <v>301</v>
      </c>
      <c r="G117" s="1">
        <v>13</v>
      </c>
      <c r="H117" s="30">
        <f t="shared" si="9"/>
        <v>4.318936877076412</v>
      </c>
      <c r="I117" s="1"/>
      <c r="J117" s="1"/>
      <c r="K117" s="30" t="e">
        <f aca="true" t="shared" si="11" ref="K117:K122">J117*100/I117</f>
        <v>#DIV/0!</v>
      </c>
      <c r="L117" s="94"/>
      <c r="M117" s="94"/>
      <c r="N117" s="96"/>
      <c r="O117" s="26"/>
    </row>
    <row r="118" spans="2:15" ht="12.75">
      <c r="B118" s="13" t="s">
        <v>80</v>
      </c>
      <c r="C118" s="1">
        <v>73</v>
      </c>
      <c r="D118" s="1">
        <v>34</v>
      </c>
      <c r="E118" s="24">
        <f t="shared" si="8"/>
        <v>46.57534246575342</v>
      </c>
      <c r="F118" s="1">
        <v>61</v>
      </c>
      <c r="G118" s="1">
        <v>16</v>
      </c>
      <c r="H118" s="30">
        <f t="shared" si="9"/>
        <v>26.229508196721312</v>
      </c>
      <c r="I118" s="1"/>
      <c r="J118" s="1"/>
      <c r="K118" s="30" t="e">
        <f t="shared" si="11"/>
        <v>#DIV/0!</v>
      </c>
      <c r="L118" s="94"/>
      <c r="M118" s="94"/>
      <c r="N118" s="96"/>
      <c r="O118" s="26"/>
    </row>
    <row r="119" spans="2:15" ht="12.75">
      <c r="B119" s="13" t="s">
        <v>55</v>
      </c>
      <c r="C119" s="1">
        <v>182</v>
      </c>
      <c r="D119" s="1">
        <v>14</v>
      </c>
      <c r="E119" s="24">
        <f t="shared" si="8"/>
        <v>7.6923076923076925</v>
      </c>
      <c r="F119" s="1">
        <v>169</v>
      </c>
      <c r="G119" s="1">
        <v>14</v>
      </c>
      <c r="H119" s="129">
        <f t="shared" si="9"/>
        <v>8.284023668639053</v>
      </c>
      <c r="I119" s="1"/>
      <c r="J119" s="1"/>
      <c r="K119" s="129" t="e">
        <f t="shared" si="11"/>
        <v>#DIV/0!</v>
      </c>
      <c r="L119" s="94"/>
      <c r="M119" s="94"/>
      <c r="N119" s="96"/>
      <c r="O119" s="26"/>
    </row>
    <row r="120" spans="2:15" ht="12.75">
      <c r="B120" s="13" t="s">
        <v>56</v>
      </c>
      <c r="C120" s="1">
        <v>53</v>
      </c>
      <c r="D120" s="1">
        <v>2</v>
      </c>
      <c r="E120" s="24">
        <f t="shared" si="8"/>
        <v>3.7735849056603774</v>
      </c>
      <c r="F120" s="1">
        <v>68</v>
      </c>
      <c r="G120" s="1">
        <v>13</v>
      </c>
      <c r="H120" s="129">
        <f t="shared" si="9"/>
        <v>19.11764705882353</v>
      </c>
      <c r="I120" s="1"/>
      <c r="J120" s="1"/>
      <c r="K120" s="129" t="e">
        <f t="shared" si="11"/>
        <v>#DIV/0!</v>
      </c>
      <c r="L120" s="94"/>
      <c r="M120" s="94"/>
      <c r="N120" s="96"/>
      <c r="O120" s="26"/>
    </row>
    <row r="121" spans="2:15" ht="12.75">
      <c r="B121" s="13" t="s">
        <v>57</v>
      </c>
      <c r="C121" s="1">
        <v>2</v>
      </c>
      <c r="D121" s="1">
        <v>0</v>
      </c>
      <c r="E121" s="24">
        <f t="shared" si="8"/>
        <v>0</v>
      </c>
      <c r="F121" s="1">
        <v>3</v>
      </c>
      <c r="G121" s="1">
        <v>0</v>
      </c>
      <c r="H121" s="30">
        <f t="shared" si="9"/>
        <v>0</v>
      </c>
      <c r="I121" s="1"/>
      <c r="J121" s="1"/>
      <c r="K121" s="30" t="e">
        <f t="shared" si="11"/>
        <v>#DIV/0!</v>
      </c>
      <c r="L121" s="94"/>
      <c r="M121" s="94"/>
      <c r="N121" s="96"/>
      <c r="O121" s="26"/>
    </row>
    <row r="122" spans="2:15" ht="12.75">
      <c r="B122" s="13" t="s">
        <v>58</v>
      </c>
      <c r="C122" s="1">
        <v>3</v>
      </c>
      <c r="D122" s="1">
        <v>0</v>
      </c>
      <c r="E122" s="24">
        <f t="shared" si="8"/>
        <v>0</v>
      </c>
      <c r="F122" s="1">
        <v>8</v>
      </c>
      <c r="G122" s="1">
        <v>1</v>
      </c>
      <c r="H122" s="129">
        <f t="shared" si="9"/>
        <v>12.5</v>
      </c>
      <c r="I122" s="1"/>
      <c r="J122" s="1"/>
      <c r="K122" s="129" t="e">
        <f t="shared" si="11"/>
        <v>#DIV/0!</v>
      </c>
      <c r="L122" s="94"/>
      <c r="M122" s="94"/>
      <c r="N122" s="96"/>
      <c r="O122" s="26"/>
    </row>
    <row r="123" spans="9:15" ht="12.75">
      <c r="I123" s="127"/>
      <c r="J123" s="26"/>
      <c r="K123" s="26"/>
      <c r="L123" s="26"/>
      <c r="M123" s="26"/>
      <c r="N123" s="26"/>
      <c r="O123" s="26"/>
    </row>
    <row r="124" spans="9:15" ht="12.75">
      <c r="I124" s="26"/>
      <c r="J124" s="26"/>
      <c r="K124" s="26"/>
      <c r="L124" s="26"/>
      <c r="M124" s="26"/>
      <c r="N124" s="26"/>
      <c r="O124" s="26"/>
    </row>
    <row r="125" spans="9:15" ht="12.75">
      <c r="I125" s="26"/>
      <c r="J125" s="26"/>
      <c r="K125" s="26"/>
      <c r="L125" s="26"/>
      <c r="M125" s="26"/>
      <c r="N125" s="26"/>
      <c r="O125" s="26"/>
    </row>
  </sheetData>
  <sheetProtection/>
  <mergeCells count="3">
    <mergeCell ref="F107:H107"/>
    <mergeCell ref="C107:E107"/>
    <mergeCell ref="I107:K10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2:R28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4.57421875" style="0" customWidth="1"/>
    <col min="2" max="2" width="18.8515625" style="0" customWidth="1"/>
    <col min="3" max="3" width="5.421875" style="0" customWidth="1"/>
    <col min="4" max="4" width="7.7109375" style="0" customWidth="1"/>
    <col min="5" max="5" width="7.421875" style="0" customWidth="1"/>
    <col min="6" max="6" width="8.140625" style="0" customWidth="1"/>
    <col min="7" max="7" width="8.00390625" style="0" customWidth="1"/>
    <col min="8" max="8" width="8.57421875" style="0" customWidth="1"/>
    <col min="11" max="11" width="8.140625" style="0" customWidth="1"/>
  </cols>
  <sheetData>
    <row r="1" ht="13.5" thickBot="1"/>
    <row r="2" spans="1:18" ht="15">
      <c r="A2" s="21"/>
      <c r="B2" s="20"/>
      <c r="C2" s="75" t="s">
        <v>147</v>
      </c>
      <c r="D2" s="106"/>
      <c r="E2" s="72"/>
      <c r="F2" s="75" t="s">
        <v>97</v>
      </c>
      <c r="G2" s="106"/>
      <c r="H2" s="107"/>
      <c r="I2" s="75" t="s">
        <v>126</v>
      </c>
      <c r="J2" s="106"/>
      <c r="K2" s="107"/>
      <c r="L2" s="75" t="s">
        <v>148</v>
      </c>
      <c r="M2" s="106"/>
      <c r="N2" s="107"/>
      <c r="O2" s="26"/>
      <c r="P2" s="26"/>
      <c r="Q2" s="26"/>
      <c r="R2" s="26"/>
    </row>
    <row r="3" spans="1:18" ht="14.25">
      <c r="A3" s="22" t="s">
        <v>38</v>
      </c>
      <c r="B3" s="157" t="s">
        <v>37</v>
      </c>
      <c r="C3" s="160" t="s">
        <v>40</v>
      </c>
      <c r="D3" s="17" t="s">
        <v>41</v>
      </c>
      <c r="E3" s="60" t="s">
        <v>42</v>
      </c>
      <c r="F3" s="160" t="s">
        <v>40</v>
      </c>
      <c r="G3" s="17" t="s">
        <v>41</v>
      </c>
      <c r="H3" s="60" t="s">
        <v>42</v>
      </c>
      <c r="I3" s="160" t="s">
        <v>40</v>
      </c>
      <c r="J3" s="17" t="s">
        <v>41</v>
      </c>
      <c r="K3" s="60" t="s">
        <v>42</v>
      </c>
      <c r="L3" s="160" t="s">
        <v>40</v>
      </c>
      <c r="M3" s="17" t="s">
        <v>41</v>
      </c>
      <c r="N3" s="60" t="s">
        <v>42</v>
      </c>
      <c r="O3" s="344"/>
      <c r="P3" s="344"/>
      <c r="Q3" s="26"/>
      <c r="R3" s="26"/>
    </row>
    <row r="4" spans="1:18" ht="14.25">
      <c r="A4" s="23">
        <v>1</v>
      </c>
      <c r="B4" s="158" t="s">
        <v>0</v>
      </c>
      <c r="C4" s="68">
        <v>22</v>
      </c>
      <c r="D4" s="1"/>
      <c r="E4" s="161">
        <f>D4*100/C4</f>
        <v>0</v>
      </c>
      <c r="F4" s="68">
        <v>14</v>
      </c>
      <c r="G4" s="1">
        <v>14</v>
      </c>
      <c r="H4" s="161">
        <f>G4*100/F4</f>
        <v>100</v>
      </c>
      <c r="I4" s="68">
        <v>13</v>
      </c>
      <c r="J4" s="1">
        <v>12</v>
      </c>
      <c r="K4" s="161">
        <f>J4*100/I4</f>
        <v>92.3076923076923</v>
      </c>
      <c r="L4" s="215">
        <v>11</v>
      </c>
      <c r="M4" s="1">
        <v>3</v>
      </c>
      <c r="N4" s="161">
        <f>M4*100/L4</f>
        <v>27.272727272727273</v>
      </c>
      <c r="O4" s="345"/>
      <c r="P4" s="345"/>
      <c r="Q4" s="26"/>
      <c r="R4" s="26"/>
    </row>
    <row r="5" spans="1:18" ht="14.25">
      <c r="A5" s="22">
        <v>2</v>
      </c>
      <c r="B5" s="157" t="s">
        <v>1</v>
      </c>
      <c r="C5" s="68">
        <v>3</v>
      </c>
      <c r="D5" s="1">
        <v>2</v>
      </c>
      <c r="E5" s="161">
        <f aca="true" t="shared" si="0" ref="E5:E27">D5*100/C5</f>
        <v>66.66666666666667</v>
      </c>
      <c r="F5" s="68">
        <v>5</v>
      </c>
      <c r="G5" s="1">
        <v>3</v>
      </c>
      <c r="H5" s="161">
        <f aca="true" t="shared" si="1" ref="H5:H27">G5*100/F5</f>
        <v>60</v>
      </c>
      <c r="I5" s="68">
        <v>12</v>
      </c>
      <c r="J5" s="1">
        <v>5</v>
      </c>
      <c r="K5" s="161">
        <f aca="true" t="shared" si="2" ref="K5:K27">J5*100/I5</f>
        <v>41.666666666666664</v>
      </c>
      <c r="L5" s="215">
        <v>6</v>
      </c>
      <c r="M5" s="1">
        <v>2</v>
      </c>
      <c r="N5" s="161">
        <f aca="true" t="shared" si="3" ref="N5:N16">M5*100/L5</f>
        <v>33.333333333333336</v>
      </c>
      <c r="O5" s="344"/>
      <c r="P5" s="344"/>
      <c r="Q5" s="26"/>
      <c r="R5" s="26"/>
    </row>
    <row r="6" spans="1:18" ht="14.25">
      <c r="A6" s="23">
        <v>3</v>
      </c>
      <c r="B6" s="158" t="s">
        <v>2</v>
      </c>
      <c r="C6" s="68">
        <v>2</v>
      </c>
      <c r="D6" s="1">
        <v>1</v>
      </c>
      <c r="E6" s="161">
        <f t="shared" si="0"/>
        <v>50</v>
      </c>
      <c r="F6" s="68">
        <v>4</v>
      </c>
      <c r="G6" s="1">
        <v>2</v>
      </c>
      <c r="H6" s="161">
        <f t="shared" si="1"/>
        <v>50</v>
      </c>
      <c r="I6" s="68">
        <v>2</v>
      </c>
      <c r="J6" s="1">
        <v>2</v>
      </c>
      <c r="K6" s="161">
        <f t="shared" si="2"/>
        <v>100</v>
      </c>
      <c r="L6" s="68">
        <v>3</v>
      </c>
      <c r="M6" s="1">
        <v>2</v>
      </c>
      <c r="N6" s="161">
        <f t="shared" si="3"/>
        <v>66.66666666666667</v>
      </c>
      <c r="O6" s="345"/>
      <c r="P6" s="345"/>
      <c r="Q6" s="26"/>
      <c r="R6" s="26"/>
    </row>
    <row r="7" spans="1:18" ht="14.25">
      <c r="A7" s="22">
        <v>4</v>
      </c>
      <c r="B7" s="157" t="s">
        <v>3</v>
      </c>
      <c r="C7" s="68">
        <v>21</v>
      </c>
      <c r="D7" s="1">
        <v>18</v>
      </c>
      <c r="E7" s="161">
        <f t="shared" si="0"/>
        <v>85.71428571428571</v>
      </c>
      <c r="F7" s="163">
        <v>28</v>
      </c>
      <c r="G7" s="13">
        <v>21</v>
      </c>
      <c r="H7" s="161">
        <f t="shared" si="1"/>
        <v>75</v>
      </c>
      <c r="I7" s="163">
        <v>32</v>
      </c>
      <c r="J7" s="13">
        <v>31</v>
      </c>
      <c r="K7" s="161">
        <f t="shared" si="2"/>
        <v>96.875</v>
      </c>
      <c r="L7" s="346">
        <v>27</v>
      </c>
      <c r="M7" s="13">
        <v>25</v>
      </c>
      <c r="N7" s="161">
        <f t="shared" si="3"/>
        <v>92.5925925925926</v>
      </c>
      <c r="O7" s="344"/>
      <c r="P7" s="344"/>
      <c r="Q7" s="26"/>
      <c r="R7" s="26"/>
    </row>
    <row r="8" spans="1:18" ht="14.25">
      <c r="A8" s="23">
        <v>5</v>
      </c>
      <c r="B8" s="158" t="s">
        <v>30</v>
      </c>
      <c r="C8" s="68">
        <v>41</v>
      </c>
      <c r="D8" s="1">
        <v>40</v>
      </c>
      <c r="E8" s="161">
        <f t="shared" si="0"/>
        <v>97.5609756097561</v>
      </c>
      <c r="F8" s="68">
        <v>38</v>
      </c>
      <c r="G8" s="1">
        <v>38</v>
      </c>
      <c r="H8" s="161">
        <f t="shared" si="1"/>
        <v>100</v>
      </c>
      <c r="I8" s="68">
        <v>34</v>
      </c>
      <c r="J8" s="1">
        <v>33</v>
      </c>
      <c r="K8" s="161">
        <f t="shared" si="2"/>
        <v>97.05882352941177</v>
      </c>
      <c r="L8" s="215">
        <v>36</v>
      </c>
      <c r="M8" s="1">
        <v>33</v>
      </c>
      <c r="N8" s="161">
        <f t="shared" si="3"/>
        <v>91.66666666666667</v>
      </c>
      <c r="O8" s="345"/>
      <c r="P8" s="345"/>
      <c r="Q8" s="26"/>
      <c r="R8" s="26"/>
    </row>
    <row r="9" spans="1:18" ht="14.25">
      <c r="A9" s="22">
        <v>6</v>
      </c>
      <c r="B9" s="157" t="s">
        <v>33</v>
      </c>
      <c r="C9" s="68">
        <v>19</v>
      </c>
      <c r="D9" s="1">
        <v>15</v>
      </c>
      <c r="E9" s="161">
        <f t="shared" si="0"/>
        <v>78.94736842105263</v>
      </c>
      <c r="F9" s="68">
        <v>15</v>
      </c>
      <c r="G9" s="1">
        <v>14</v>
      </c>
      <c r="H9" s="161">
        <f t="shared" si="1"/>
        <v>93.33333333333333</v>
      </c>
      <c r="I9" s="68">
        <v>5</v>
      </c>
      <c r="J9" s="1">
        <v>5</v>
      </c>
      <c r="K9" s="161">
        <f t="shared" si="2"/>
        <v>100</v>
      </c>
      <c r="L9" s="68">
        <v>7</v>
      </c>
      <c r="M9" s="1">
        <v>6</v>
      </c>
      <c r="N9" s="161">
        <f t="shared" si="3"/>
        <v>85.71428571428571</v>
      </c>
      <c r="O9" s="344"/>
      <c r="P9" s="344"/>
      <c r="Q9" s="26"/>
      <c r="R9" s="26"/>
    </row>
    <row r="10" spans="1:18" ht="14.25">
      <c r="A10" s="22">
        <v>7</v>
      </c>
      <c r="B10" s="157" t="s">
        <v>4</v>
      </c>
      <c r="C10" s="68">
        <v>24</v>
      </c>
      <c r="D10" s="1">
        <v>22</v>
      </c>
      <c r="E10" s="161">
        <f t="shared" si="0"/>
        <v>91.66666666666667</v>
      </c>
      <c r="F10" s="68">
        <v>13</v>
      </c>
      <c r="G10" s="1">
        <v>13</v>
      </c>
      <c r="H10" s="161">
        <f t="shared" si="1"/>
        <v>100</v>
      </c>
      <c r="I10" s="68">
        <v>15</v>
      </c>
      <c r="J10" s="1">
        <v>15</v>
      </c>
      <c r="K10" s="161">
        <f t="shared" si="2"/>
        <v>100</v>
      </c>
      <c r="L10" s="215">
        <v>14</v>
      </c>
      <c r="M10" s="1">
        <v>13</v>
      </c>
      <c r="N10" s="161">
        <f t="shared" si="3"/>
        <v>92.85714285714286</v>
      </c>
      <c r="O10" s="344"/>
      <c r="P10" s="344"/>
      <c r="Q10" s="26"/>
      <c r="R10" s="26"/>
    </row>
    <row r="11" spans="1:18" ht="14.25">
      <c r="A11" s="22">
        <v>8</v>
      </c>
      <c r="B11" s="157" t="s">
        <v>5</v>
      </c>
      <c r="C11" s="68">
        <v>18</v>
      </c>
      <c r="D11" s="1">
        <v>11</v>
      </c>
      <c r="E11" s="161">
        <f t="shared" si="0"/>
        <v>61.111111111111114</v>
      </c>
      <c r="F11" s="67">
        <v>4</v>
      </c>
      <c r="G11" s="2">
        <v>2</v>
      </c>
      <c r="H11" s="161">
        <f t="shared" si="1"/>
        <v>50</v>
      </c>
      <c r="I11" s="67">
        <v>10</v>
      </c>
      <c r="J11" s="2">
        <v>6</v>
      </c>
      <c r="K11" s="161">
        <f t="shared" si="2"/>
        <v>60</v>
      </c>
      <c r="L11" s="237">
        <v>11</v>
      </c>
      <c r="M11" s="2">
        <v>9</v>
      </c>
      <c r="N11" s="161">
        <f t="shared" si="3"/>
        <v>81.81818181818181</v>
      </c>
      <c r="O11" s="344"/>
      <c r="P11" s="344"/>
      <c r="Q11" s="26"/>
      <c r="R11" s="26"/>
    </row>
    <row r="12" spans="1:18" ht="14.25">
      <c r="A12" s="22">
        <v>9</v>
      </c>
      <c r="B12" s="157" t="s">
        <v>6</v>
      </c>
      <c r="C12" s="68">
        <v>6</v>
      </c>
      <c r="D12" s="1">
        <v>3</v>
      </c>
      <c r="E12" s="161">
        <f t="shared" si="0"/>
        <v>50</v>
      </c>
      <c r="F12" s="68">
        <v>7</v>
      </c>
      <c r="G12" s="1">
        <v>5</v>
      </c>
      <c r="H12" s="161">
        <f t="shared" si="1"/>
        <v>71.42857142857143</v>
      </c>
      <c r="I12" s="68">
        <v>2</v>
      </c>
      <c r="J12" s="1">
        <v>1</v>
      </c>
      <c r="K12" s="161">
        <f t="shared" si="2"/>
        <v>50</v>
      </c>
      <c r="L12" s="215">
        <v>3</v>
      </c>
      <c r="M12" s="1">
        <v>2</v>
      </c>
      <c r="N12" s="161">
        <f t="shared" si="3"/>
        <v>66.66666666666667</v>
      </c>
      <c r="O12" s="344"/>
      <c r="P12" s="344"/>
      <c r="Q12" s="26"/>
      <c r="R12" s="26"/>
    </row>
    <row r="13" spans="1:18" ht="14.25">
      <c r="A13" s="23">
        <v>10</v>
      </c>
      <c r="B13" s="158" t="s">
        <v>7</v>
      </c>
      <c r="C13" s="68">
        <v>14</v>
      </c>
      <c r="D13" s="1">
        <v>12</v>
      </c>
      <c r="E13" s="161">
        <f t="shared" si="0"/>
        <v>85.71428571428571</v>
      </c>
      <c r="F13" s="68">
        <v>7</v>
      </c>
      <c r="G13" s="1">
        <v>5</v>
      </c>
      <c r="H13" s="161">
        <f t="shared" si="1"/>
        <v>71.42857142857143</v>
      </c>
      <c r="I13" s="68">
        <v>6</v>
      </c>
      <c r="J13" s="1">
        <v>4</v>
      </c>
      <c r="K13" s="161">
        <f t="shared" si="2"/>
        <v>66.66666666666667</v>
      </c>
      <c r="L13" s="68">
        <v>8</v>
      </c>
      <c r="M13" s="1">
        <v>6</v>
      </c>
      <c r="N13" s="161">
        <f t="shared" si="3"/>
        <v>75</v>
      </c>
      <c r="O13" s="345"/>
      <c r="P13" s="345"/>
      <c r="Q13" s="26"/>
      <c r="R13" s="26"/>
    </row>
    <row r="14" spans="1:18" ht="14.25">
      <c r="A14" s="22">
        <v>11</v>
      </c>
      <c r="B14" s="157" t="s">
        <v>35</v>
      </c>
      <c r="C14" s="68">
        <v>17</v>
      </c>
      <c r="D14" s="1">
        <v>11</v>
      </c>
      <c r="E14" s="161">
        <f t="shared" si="0"/>
        <v>64.70588235294117</v>
      </c>
      <c r="F14" s="68">
        <v>7</v>
      </c>
      <c r="G14" s="1">
        <v>6</v>
      </c>
      <c r="H14" s="161">
        <f t="shared" si="1"/>
        <v>85.71428571428571</v>
      </c>
      <c r="I14" s="68">
        <v>2</v>
      </c>
      <c r="J14" s="1">
        <v>2</v>
      </c>
      <c r="K14" s="161">
        <f t="shared" si="2"/>
        <v>100</v>
      </c>
      <c r="L14" s="215">
        <v>7</v>
      </c>
      <c r="M14" s="1">
        <v>4</v>
      </c>
      <c r="N14" s="161">
        <f t="shared" si="3"/>
        <v>57.142857142857146</v>
      </c>
      <c r="O14" s="344"/>
      <c r="P14" s="344"/>
      <c r="Q14" s="26"/>
      <c r="R14" s="26"/>
    </row>
    <row r="15" spans="1:18" ht="14.25">
      <c r="A15" s="22">
        <v>12</v>
      </c>
      <c r="B15" s="157" t="s">
        <v>8</v>
      </c>
      <c r="C15" s="68">
        <v>1</v>
      </c>
      <c r="D15" s="1">
        <v>1</v>
      </c>
      <c r="E15" s="161">
        <f t="shared" si="0"/>
        <v>100</v>
      </c>
      <c r="F15" s="68">
        <v>4</v>
      </c>
      <c r="G15" s="1">
        <v>4</v>
      </c>
      <c r="H15" s="161">
        <f t="shared" si="1"/>
        <v>100</v>
      </c>
      <c r="I15" s="68">
        <v>8</v>
      </c>
      <c r="J15" s="1">
        <v>8</v>
      </c>
      <c r="K15" s="161">
        <f t="shared" si="2"/>
        <v>100</v>
      </c>
      <c r="L15" s="68">
        <v>5</v>
      </c>
      <c r="M15" s="1">
        <v>4</v>
      </c>
      <c r="N15" s="161">
        <f t="shared" si="3"/>
        <v>80</v>
      </c>
      <c r="O15" s="344"/>
      <c r="P15" s="344"/>
      <c r="Q15" s="26"/>
      <c r="R15" s="26"/>
    </row>
    <row r="16" spans="1:18" ht="14.25">
      <c r="A16" s="22">
        <v>13</v>
      </c>
      <c r="B16" s="157" t="s">
        <v>9</v>
      </c>
      <c r="C16" s="68">
        <v>15</v>
      </c>
      <c r="D16" s="1">
        <v>11</v>
      </c>
      <c r="E16" s="161">
        <f t="shared" si="0"/>
        <v>73.33333333333333</v>
      </c>
      <c r="F16" s="163">
        <v>9</v>
      </c>
      <c r="G16" s="13">
        <v>8</v>
      </c>
      <c r="H16" s="161">
        <f t="shared" si="1"/>
        <v>88.88888888888889</v>
      </c>
      <c r="I16" s="163">
        <v>12</v>
      </c>
      <c r="J16" s="13">
        <v>12</v>
      </c>
      <c r="K16" s="161">
        <f t="shared" si="2"/>
        <v>100</v>
      </c>
      <c r="L16" s="346">
        <v>12</v>
      </c>
      <c r="M16" s="13">
        <v>12</v>
      </c>
      <c r="N16" s="161">
        <f t="shared" si="3"/>
        <v>100</v>
      </c>
      <c r="O16" s="344"/>
      <c r="P16" s="344"/>
      <c r="Q16" s="26"/>
      <c r="R16" s="26"/>
    </row>
    <row r="17" spans="1:18" ht="14.25">
      <c r="A17" s="22">
        <v>14</v>
      </c>
      <c r="B17" s="157" t="s">
        <v>29</v>
      </c>
      <c r="C17" s="68">
        <v>5</v>
      </c>
      <c r="D17" s="1">
        <v>4</v>
      </c>
      <c r="E17" s="161">
        <f t="shared" si="0"/>
        <v>80</v>
      </c>
      <c r="F17" s="68">
        <v>2</v>
      </c>
      <c r="G17" s="1">
        <v>2</v>
      </c>
      <c r="H17" s="161">
        <f t="shared" si="1"/>
        <v>100</v>
      </c>
      <c r="I17" s="68">
        <v>0</v>
      </c>
      <c r="J17" s="1">
        <v>0</v>
      </c>
      <c r="K17" s="161">
        <v>0</v>
      </c>
      <c r="L17" s="215">
        <v>4</v>
      </c>
      <c r="M17" s="1">
        <v>3</v>
      </c>
      <c r="N17" s="161">
        <v>0</v>
      </c>
      <c r="O17" s="344"/>
      <c r="P17" s="344"/>
      <c r="Q17" s="26"/>
      <c r="R17" s="26"/>
    </row>
    <row r="18" spans="1:18" ht="14.25">
      <c r="A18" s="22">
        <v>15</v>
      </c>
      <c r="B18" s="157" t="s">
        <v>10</v>
      </c>
      <c r="C18" s="68">
        <v>25</v>
      </c>
      <c r="D18" s="1">
        <v>16</v>
      </c>
      <c r="E18" s="161">
        <f t="shared" si="0"/>
        <v>64</v>
      </c>
      <c r="F18" s="68">
        <v>19</v>
      </c>
      <c r="G18" s="1">
        <v>11</v>
      </c>
      <c r="H18" s="161">
        <f t="shared" si="1"/>
        <v>57.89473684210526</v>
      </c>
      <c r="I18" s="68">
        <v>6</v>
      </c>
      <c r="J18" s="1">
        <v>6</v>
      </c>
      <c r="K18" s="161">
        <f t="shared" si="2"/>
        <v>100</v>
      </c>
      <c r="L18" s="215">
        <v>11</v>
      </c>
      <c r="M18" s="1">
        <v>7</v>
      </c>
      <c r="N18" s="161">
        <f aca="true" t="shared" si="4" ref="N18:N27">M18*100/L18</f>
        <v>63.63636363636363</v>
      </c>
      <c r="O18" s="344"/>
      <c r="P18" s="344"/>
      <c r="Q18" s="26"/>
      <c r="R18" s="26"/>
    </row>
    <row r="19" spans="1:18" ht="14.25">
      <c r="A19" s="22">
        <v>16</v>
      </c>
      <c r="B19" s="157" t="s">
        <v>11</v>
      </c>
      <c r="C19" s="68">
        <v>28</v>
      </c>
      <c r="D19" s="1">
        <v>22</v>
      </c>
      <c r="E19" s="161">
        <f t="shared" si="0"/>
        <v>78.57142857142857</v>
      </c>
      <c r="F19" s="68">
        <v>21</v>
      </c>
      <c r="G19" s="1">
        <v>20</v>
      </c>
      <c r="H19" s="161">
        <f t="shared" si="1"/>
        <v>95.23809523809524</v>
      </c>
      <c r="I19" s="68">
        <v>20</v>
      </c>
      <c r="J19" s="1">
        <v>16</v>
      </c>
      <c r="K19" s="161">
        <f t="shared" si="2"/>
        <v>80</v>
      </c>
      <c r="L19" s="215">
        <v>26</v>
      </c>
      <c r="M19" s="1">
        <v>17</v>
      </c>
      <c r="N19" s="161">
        <f t="shared" si="4"/>
        <v>65.38461538461539</v>
      </c>
      <c r="O19" s="344"/>
      <c r="P19" s="344"/>
      <c r="Q19" s="26"/>
      <c r="R19" s="26"/>
    </row>
    <row r="20" spans="1:18" ht="14.25">
      <c r="A20" s="22">
        <v>17</v>
      </c>
      <c r="B20" s="157" t="s">
        <v>12</v>
      </c>
      <c r="C20" s="68">
        <v>17</v>
      </c>
      <c r="D20" s="1">
        <v>17</v>
      </c>
      <c r="E20" s="161">
        <f t="shared" si="0"/>
        <v>100</v>
      </c>
      <c r="F20" s="68">
        <v>9</v>
      </c>
      <c r="G20" s="1">
        <v>9</v>
      </c>
      <c r="H20" s="161">
        <f t="shared" si="1"/>
        <v>100</v>
      </c>
      <c r="I20" s="68">
        <v>14</v>
      </c>
      <c r="J20" s="1">
        <v>12</v>
      </c>
      <c r="K20" s="161">
        <f t="shared" si="2"/>
        <v>85.71428571428571</v>
      </c>
      <c r="L20" s="215">
        <v>13</v>
      </c>
      <c r="M20" s="1">
        <v>11</v>
      </c>
      <c r="N20" s="161">
        <f t="shared" si="4"/>
        <v>84.61538461538461</v>
      </c>
      <c r="O20" s="344"/>
      <c r="P20" s="344"/>
      <c r="Q20" s="26"/>
      <c r="R20" s="26"/>
    </row>
    <row r="21" spans="1:18" ht="14.25">
      <c r="A21" s="22">
        <v>18</v>
      </c>
      <c r="B21" s="157" t="s">
        <v>39</v>
      </c>
      <c r="C21" s="68">
        <v>18</v>
      </c>
      <c r="D21" s="1">
        <v>10</v>
      </c>
      <c r="E21" s="161">
        <f t="shared" si="0"/>
        <v>55.55555555555556</v>
      </c>
      <c r="F21" s="68">
        <v>30</v>
      </c>
      <c r="G21" s="1">
        <v>25</v>
      </c>
      <c r="H21" s="161">
        <f t="shared" si="1"/>
        <v>83.33333333333333</v>
      </c>
      <c r="I21" s="68">
        <v>26</v>
      </c>
      <c r="J21" s="1">
        <v>24</v>
      </c>
      <c r="K21" s="161">
        <f t="shared" si="2"/>
        <v>92.3076923076923</v>
      </c>
      <c r="L21" s="215">
        <v>22</v>
      </c>
      <c r="M21" s="1">
        <v>14</v>
      </c>
      <c r="N21" s="161">
        <f t="shared" si="4"/>
        <v>63.63636363636363</v>
      </c>
      <c r="O21" s="344"/>
      <c r="P21" s="344"/>
      <c r="Q21" s="26"/>
      <c r="R21" s="26"/>
    </row>
    <row r="22" spans="1:18" ht="14.25">
      <c r="A22" s="22">
        <v>19</v>
      </c>
      <c r="B22" s="157" t="s">
        <v>17</v>
      </c>
      <c r="C22" s="68">
        <v>32</v>
      </c>
      <c r="D22" s="1">
        <v>28</v>
      </c>
      <c r="E22" s="161">
        <f t="shared" si="0"/>
        <v>87.5</v>
      </c>
      <c r="F22" s="68">
        <v>21</v>
      </c>
      <c r="G22" s="1">
        <v>15</v>
      </c>
      <c r="H22" s="161">
        <f t="shared" si="1"/>
        <v>71.42857142857143</v>
      </c>
      <c r="I22" s="68">
        <v>21</v>
      </c>
      <c r="J22" s="1">
        <v>13</v>
      </c>
      <c r="K22" s="161">
        <f t="shared" si="2"/>
        <v>61.904761904761905</v>
      </c>
      <c r="L22" s="215">
        <v>31</v>
      </c>
      <c r="M22" s="1">
        <v>26</v>
      </c>
      <c r="N22" s="161">
        <f t="shared" si="4"/>
        <v>83.87096774193549</v>
      </c>
      <c r="O22" s="344"/>
      <c r="P22" s="344"/>
      <c r="Q22" s="26"/>
      <c r="R22" s="26"/>
    </row>
    <row r="23" spans="1:18" ht="14.25">
      <c r="A23" s="22">
        <v>20</v>
      </c>
      <c r="B23" s="157" t="s">
        <v>13</v>
      </c>
      <c r="C23" s="68">
        <v>8</v>
      </c>
      <c r="D23" s="1">
        <v>5</v>
      </c>
      <c r="E23" s="161">
        <f t="shared" si="0"/>
        <v>62.5</v>
      </c>
      <c r="F23" s="68">
        <v>8</v>
      </c>
      <c r="G23" s="1">
        <v>7</v>
      </c>
      <c r="H23" s="161">
        <f t="shared" si="1"/>
        <v>87.5</v>
      </c>
      <c r="I23" s="68">
        <v>6</v>
      </c>
      <c r="J23" s="1">
        <v>4</v>
      </c>
      <c r="K23" s="161">
        <f t="shared" si="2"/>
        <v>66.66666666666667</v>
      </c>
      <c r="L23" s="215">
        <v>7</v>
      </c>
      <c r="M23" s="1">
        <v>6</v>
      </c>
      <c r="N23" s="161">
        <f t="shared" si="4"/>
        <v>85.71428571428571</v>
      </c>
      <c r="O23" s="344"/>
      <c r="P23" s="344"/>
      <c r="Q23" s="26"/>
      <c r="R23" s="26"/>
    </row>
    <row r="24" spans="1:18" ht="14.25">
      <c r="A24" s="23">
        <v>21</v>
      </c>
      <c r="B24" s="158" t="s">
        <v>14</v>
      </c>
      <c r="C24" s="68">
        <v>9</v>
      </c>
      <c r="D24" s="1">
        <v>9</v>
      </c>
      <c r="E24" s="161">
        <f t="shared" si="0"/>
        <v>100</v>
      </c>
      <c r="F24" s="68">
        <v>5</v>
      </c>
      <c r="G24" s="1">
        <v>5</v>
      </c>
      <c r="H24" s="161">
        <f t="shared" si="1"/>
        <v>100</v>
      </c>
      <c r="I24" s="68">
        <v>10</v>
      </c>
      <c r="J24" s="1">
        <v>7</v>
      </c>
      <c r="K24" s="161">
        <f t="shared" si="2"/>
        <v>70</v>
      </c>
      <c r="L24" s="215">
        <v>6</v>
      </c>
      <c r="M24" s="1">
        <v>6</v>
      </c>
      <c r="N24" s="161">
        <f t="shared" si="4"/>
        <v>100</v>
      </c>
      <c r="O24" s="345"/>
      <c r="P24" s="345"/>
      <c r="Q24" s="26"/>
      <c r="R24" s="26"/>
    </row>
    <row r="25" spans="1:18" ht="14.25">
      <c r="A25" s="22">
        <v>22</v>
      </c>
      <c r="B25" s="157" t="s">
        <v>15</v>
      </c>
      <c r="C25" s="68">
        <v>22</v>
      </c>
      <c r="D25" s="1">
        <v>21</v>
      </c>
      <c r="E25" s="161">
        <f t="shared" si="0"/>
        <v>95.45454545454545</v>
      </c>
      <c r="F25" s="164">
        <v>23</v>
      </c>
      <c r="G25" s="123">
        <v>22</v>
      </c>
      <c r="H25" s="161">
        <f t="shared" si="1"/>
        <v>95.65217391304348</v>
      </c>
      <c r="I25" s="164">
        <v>18</v>
      </c>
      <c r="J25" s="123">
        <v>13</v>
      </c>
      <c r="K25" s="161">
        <f t="shared" si="2"/>
        <v>72.22222222222223</v>
      </c>
      <c r="L25" s="347">
        <v>18</v>
      </c>
      <c r="M25" s="123">
        <v>12</v>
      </c>
      <c r="N25" s="161">
        <f t="shared" si="4"/>
        <v>66.66666666666667</v>
      </c>
      <c r="O25" s="344"/>
      <c r="P25" s="344"/>
      <c r="Q25" s="26"/>
      <c r="R25" s="26"/>
    </row>
    <row r="26" spans="1:18" ht="14.25">
      <c r="A26" s="22">
        <v>23</v>
      </c>
      <c r="B26" s="157" t="s">
        <v>16</v>
      </c>
      <c r="C26" s="68">
        <v>14</v>
      </c>
      <c r="D26" s="1">
        <v>9</v>
      </c>
      <c r="E26" s="161">
        <f t="shared" si="0"/>
        <v>64.28571428571429</v>
      </c>
      <c r="F26" s="163">
        <v>10</v>
      </c>
      <c r="G26" s="1">
        <v>10</v>
      </c>
      <c r="H26" s="161">
        <f t="shared" si="1"/>
        <v>100</v>
      </c>
      <c r="I26" s="163">
        <v>17</v>
      </c>
      <c r="J26" s="1">
        <v>14</v>
      </c>
      <c r="K26" s="161">
        <f t="shared" si="2"/>
        <v>82.3529411764706</v>
      </c>
      <c r="L26" s="346">
        <v>8</v>
      </c>
      <c r="M26" s="1">
        <v>5</v>
      </c>
      <c r="N26" s="161">
        <f t="shared" si="4"/>
        <v>62.5</v>
      </c>
      <c r="O26" s="344"/>
      <c r="P26" s="344"/>
      <c r="Q26" s="26"/>
      <c r="R26" s="26"/>
    </row>
    <row r="27" spans="1:18" ht="15.75" thickBot="1">
      <c r="A27" s="22"/>
      <c r="B27" s="159" t="s">
        <v>40</v>
      </c>
      <c r="C27" s="111">
        <f>SUM(C4:C26)</f>
        <v>381</v>
      </c>
      <c r="D27" s="48">
        <f>SUM(D4:D26)</f>
        <v>288</v>
      </c>
      <c r="E27" s="162">
        <f t="shared" si="0"/>
        <v>75.59055118110236</v>
      </c>
      <c r="F27" s="111">
        <f>SUM(F4:F26)</f>
        <v>303</v>
      </c>
      <c r="G27" s="48">
        <f>SUM(G4:G26)</f>
        <v>261</v>
      </c>
      <c r="H27" s="162">
        <f t="shared" si="1"/>
        <v>86.13861386138613</v>
      </c>
      <c r="I27" s="111">
        <f>SUM(I4:I26)</f>
        <v>291</v>
      </c>
      <c r="J27" s="48">
        <f>SUM(J4:J26)</f>
        <v>245</v>
      </c>
      <c r="K27" s="162">
        <f t="shared" si="2"/>
        <v>84.19243986254295</v>
      </c>
      <c r="L27" s="279">
        <f>SUM(L4:L26)</f>
        <v>296</v>
      </c>
      <c r="M27" s="153">
        <f>SUM(M4:M26)</f>
        <v>228</v>
      </c>
      <c r="N27" s="348">
        <f t="shared" si="4"/>
        <v>77.02702702702703</v>
      </c>
      <c r="O27" s="26"/>
      <c r="P27" s="26"/>
      <c r="Q27" s="26"/>
      <c r="R27" s="26"/>
    </row>
    <row r="28" spans="1:11" ht="14.25">
      <c r="A28" s="1"/>
      <c r="B28" s="172"/>
      <c r="C28" s="99"/>
      <c r="D28" s="116"/>
      <c r="E28" s="171"/>
      <c r="F28" s="120"/>
      <c r="G28" s="82"/>
      <c r="H28" s="115"/>
      <c r="I28" s="120"/>
      <c r="J28" s="82"/>
      <c r="K28" s="17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W57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2.57421875" style="0" customWidth="1"/>
    <col min="2" max="2" width="19.57421875" style="0" customWidth="1"/>
    <col min="3" max="3" width="4.8515625" style="0" customWidth="1"/>
    <col min="4" max="4" width="3.8515625" style="0" customWidth="1"/>
    <col min="5" max="5" width="5.57421875" style="0" customWidth="1"/>
    <col min="6" max="6" width="3.8515625" style="0" customWidth="1"/>
    <col min="7" max="7" width="17.7109375" style="0" customWidth="1"/>
    <col min="8" max="9" width="5.7109375" style="0" customWidth="1"/>
    <col min="10" max="10" width="5.00390625" style="0" customWidth="1"/>
    <col min="11" max="11" width="4.7109375" style="0" customWidth="1"/>
    <col min="12" max="12" width="4.8515625" style="0" customWidth="1"/>
    <col min="13" max="13" width="16.7109375" style="0" customWidth="1"/>
    <col min="14" max="14" width="5.57421875" style="0" customWidth="1"/>
    <col min="15" max="15" width="6.28125" style="0" customWidth="1"/>
    <col min="16" max="16" width="6.00390625" style="0" customWidth="1"/>
    <col min="17" max="18" width="6.28125" style="0" customWidth="1"/>
    <col min="19" max="19" width="15.8515625" style="0" customWidth="1"/>
    <col min="20" max="21" width="6.8515625" style="0" customWidth="1"/>
    <col min="22" max="22" width="5.8515625" style="0" customWidth="1"/>
    <col min="23" max="25" width="5.7109375" style="0" customWidth="1"/>
  </cols>
  <sheetData>
    <row r="1" ht="12.75">
      <c r="S1" s="10"/>
    </row>
    <row r="2" spans="2:20" ht="13.5" thickBot="1">
      <c r="B2" s="124">
        <v>2016</v>
      </c>
      <c r="C2" s="10"/>
      <c r="D2" s="10"/>
      <c r="E2" s="10"/>
      <c r="F2" s="10"/>
      <c r="G2" s="124">
        <v>2016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3" ht="12.75">
      <c r="B3" s="352" t="s">
        <v>21</v>
      </c>
      <c r="C3" s="80" t="s">
        <v>96</v>
      </c>
      <c r="D3" s="80" t="s">
        <v>68</v>
      </c>
      <c r="E3" s="81" t="s">
        <v>94</v>
      </c>
      <c r="F3" s="84"/>
      <c r="G3" s="352" t="s">
        <v>25</v>
      </c>
      <c r="H3" s="80" t="s">
        <v>96</v>
      </c>
      <c r="I3" s="80" t="s">
        <v>68</v>
      </c>
      <c r="J3" s="81" t="s">
        <v>94</v>
      </c>
      <c r="K3" s="10"/>
      <c r="L3" s="10"/>
      <c r="S3" s="10"/>
      <c r="T3" s="10"/>
      <c r="U3" s="10"/>
      <c r="V3" s="10"/>
      <c r="W3" s="10"/>
    </row>
    <row r="4" spans="2:23" ht="12.75">
      <c r="B4" s="237" t="s">
        <v>9</v>
      </c>
      <c r="C4" s="2">
        <v>2</v>
      </c>
      <c r="D4" s="2">
        <v>1</v>
      </c>
      <c r="E4" s="353">
        <f>D4*100/C4</f>
        <v>50</v>
      </c>
      <c r="F4" s="124"/>
      <c r="G4" s="222" t="s">
        <v>1</v>
      </c>
      <c r="H4" s="15">
        <v>2</v>
      </c>
      <c r="I4" s="15">
        <v>1</v>
      </c>
      <c r="J4" s="353">
        <f>I4*100/H4</f>
        <v>50</v>
      </c>
      <c r="K4" s="10"/>
      <c r="L4" s="10"/>
      <c r="Q4" s="84"/>
      <c r="R4" s="124"/>
      <c r="W4" s="84"/>
    </row>
    <row r="5" spans="2:23" ht="13.5" thickBot="1">
      <c r="B5" s="354" t="s">
        <v>83</v>
      </c>
      <c r="C5" s="139">
        <v>3</v>
      </c>
      <c r="D5" s="139">
        <v>1</v>
      </c>
      <c r="E5" s="355">
        <f aca="true" t="shared" si="0" ref="E5:E23">D5*100/C5</f>
        <v>33.333333333333336</v>
      </c>
      <c r="F5" s="124"/>
      <c r="G5" s="222" t="s">
        <v>2</v>
      </c>
      <c r="H5" s="15">
        <v>3</v>
      </c>
      <c r="I5" s="15">
        <v>1</v>
      </c>
      <c r="J5" s="353">
        <f aca="true" t="shared" si="1" ref="J5:J20">I5*100/H5</f>
        <v>33.333333333333336</v>
      </c>
      <c r="K5" s="10"/>
      <c r="L5" s="10"/>
      <c r="Q5" s="26"/>
      <c r="R5" s="26"/>
      <c r="W5" s="10"/>
    </row>
    <row r="6" spans="2:23" ht="12.75">
      <c r="B6" s="362" t="s">
        <v>20</v>
      </c>
      <c r="C6" s="356"/>
      <c r="D6" s="356"/>
      <c r="E6" s="357"/>
      <c r="F6" s="124"/>
      <c r="G6" s="222" t="s">
        <v>70</v>
      </c>
      <c r="H6" s="15">
        <v>14</v>
      </c>
      <c r="I6" s="15">
        <v>7</v>
      </c>
      <c r="J6" s="353">
        <f t="shared" si="1"/>
        <v>50</v>
      </c>
      <c r="K6" s="10"/>
      <c r="L6" s="10"/>
      <c r="W6" s="10"/>
    </row>
    <row r="7" spans="2:23" ht="12.75">
      <c r="B7" s="231" t="s">
        <v>0</v>
      </c>
      <c r="C7" s="2">
        <v>1</v>
      </c>
      <c r="D7" s="2">
        <v>1</v>
      </c>
      <c r="E7" s="353">
        <f t="shared" si="0"/>
        <v>100</v>
      </c>
      <c r="F7" s="124"/>
      <c r="G7" s="222" t="s">
        <v>117</v>
      </c>
      <c r="H7" s="15">
        <v>18</v>
      </c>
      <c r="I7" s="15">
        <v>4</v>
      </c>
      <c r="J7" s="353">
        <f t="shared" si="1"/>
        <v>22.22222222222222</v>
      </c>
      <c r="K7" s="10"/>
      <c r="L7" s="10"/>
      <c r="W7" s="26"/>
    </row>
    <row r="8" spans="2:23" ht="12.75">
      <c r="B8" s="222" t="s">
        <v>70</v>
      </c>
      <c r="C8" s="2">
        <v>9</v>
      </c>
      <c r="D8" s="2">
        <v>1</v>
      </c>
      <c r="E8" s="353">
        <f t="shared" si="0"/>
        <v>11.11111111111111</v>
      </c>
      <c r="F8" s="124"/>
      <c r="G8" s="222" t="s">
        <v>75</v>
      </c>
      <c r="H8" s="15">
        <v>5</v>
      </c>
      <c r="I8" s="15">
        <v>2</v>
      </c>
      <c r="J8" s="353">
        <f t="shared" si="1"/>
        <v>40</v>
      </c>
      <c r="K8" s="10"/>
      <c r="L8" s="10"/>
      <c r="W8" s="26"/>
    </row>
    <row r="9" spans="2:23" ht="12.75">
      <c r="B9" s="222" t="s">
        <v>10</v>
      </c>
      <c r="C9" s="2">
        <v>3</v>
      </c>
      <c r="D9" s="2">
        <v>1</v>
      </c>
      <c r="E9" s="353">
        <f t="shared" si="0"/>
        <v>33.333333333333336</v>
      </c>
      <c r="F9" s="124"/>
      <c r="G9" s="222" t="s">
        <v>87</v>
      </c>
      <c r="H9" s="15">
        <v>5</v>
      </c>
      <c r="I9" s="15">
        <v>2</v>
      </c>
      <c r="J9" s="353">
        <f t="shared" si="1"/>
        <v>40</v>
      </c>
      <c r="K9" s="10"/>
      <c r="L9" s="10"/>
      <c r="W9" s="26"/>
    </row>
    <row r="10" spans="2:23" ht="13.5" thickBot="1">
      <c r="B10" s="137" t="s">
        <v>88</v>
      </c>
      <c r="C10" s="139">
        <v>10</v>
      </c>
      <c r="D10" s="139">
        <v>1</v>
      </c>
      <c r="E10" s="355">
        <f t="shared" si="0"/>
        <v>10</v>
      </c>
      <c r="F10" s="124"/>
      <c r="G10" s="222" t="s">
        <v>6</v>
      </c>
      <c r="H10" s="15">
        <v>2</v>
      </c>
      <c r="I10" s="15">
        <v>2</v>
      </c>
      <c r="J10" s="353">
        <f t="shared" si="1"/>
        <v>100</v>
      </c>
      <c r="K10" s="10"/>
      <c r="L10" s="10"/>
      <c r="W10" s="26"/>
    </row>
    <row r="11" spans="2:23" ht="12.75">
      <c r="B11" s="362" t="s">
        <v>28</v>
      </c>
      <c r="C11" s="356"/>
      <c r="D11" s="356"/>
      <c r="E11" s="357"/>
      <c r="F11" s="124"/>
      <c r="G11" s="222" t="s">
        <v>5</v>
      </c>
      <c r="H11" s="15">
        <v>8</v>
      </c>
      <c r="I11" s="15">
        <v>1</v>
      </c>
      <c r="J11" s="353">
        <f t="shared" si="1"/>
        <v>12.5</v>
      </c>
      <c r="K11" s="10"/>
      <c r="L11" s="10"/>
      <c r="W11" s="26"/>
    </row>
    <row r="12" spans="2:23" ht="12.75">
      <c r="B12" s="358" t="s">
        <v>75</v>
      </c>
      <c r="C12" s="2">
        <v>1</v>
      </c>
      <c r="D12" s="2">
        <v>1</v>
      </c>
      <c r="E12" s="353">
        <f t="shared" si="0"/>
        <v>100</v>
      </c>
      <c r="F12" s="124"/>
      <c r="G12" s="222" t="s">
        <v>35</v>
      </c>
      <c r="H12" s="15">
        <v>4</v>
      </c>
      <c r="I12" s="15">
        <v>2</v>
      </c>
      <c r="J12" s="353">
        <f t="shared" si="1"/>
        <v>50</v>
      </c>
      <c r="K12" s="10"/>
      <c r="L12" s="10"/>
      <c r="W12" s="26"/>
    </row>
    <row r="13" spans="2:23" ht="12.75">
      <c r="B13" s="358" t="s">
        <v>11</v>
      </c>
      <c r="C13" s="2">
        <v>5</v>
      </c>
      <c r="D13" s="2">
        <v>1</v>
      </c>
      <c r="E13" s="353">
        <f t="shared" si="0"/>
        <v>20</v>
      </c>
      <c r="F13" s="124"/>
      <c r="G13" s="222" t="s">
        <v>9</v>
      </c>
      <c r="H13" s="15">
        <v>10</v>
      </c>
      <c r="I13" s="15">
        <v>5</v>
      </c>
      <c r="J13" s="353">
        <f t="shared" si="1"/>
        <v>50</v>
      </c>
      <c r="K13" s="10"/>
      <c r="L13" s="10"/>
      <c r="W13" s="26"/>
    </row>
    <row r="14" spans="2:12" ht="12.75">
      <c r="B14" s="358" t="s">
        <v>83</v>
      </c>
      <c r="C14" s="2">
        <v>3</v>
      </c>
      <c r="D14" s="2">
        <v>1</v>
      </c>
      <c r="E14" s="353">
        <f t="shared" si="0"/>
        <v>33.333333333333336</v>
      </c>
      <c r="F14" s="124"/>
      <c r="G14" s="222" t="s">
        <v>8</v>
      </c>
      <c r="H14" s="15">
        <v>4</v>
      </c>
      <c r="I14" s="15">
        <v>1</v>
      </c>
      <c r="J14" s="353">
        <f t="shared" si="1"/>
        <v>25</v>
      </c>
      <c r="K14" s="10"/>
      <c r="L14" s="10"/>
    </row>
    <row r="15" spans="2:12" ht="13.5" thickBot="1">
      <c r="B15" s="359" t="s">
        <v>88</v>
      </c>
      <c r="C15" s="139">
        <v>7</v>
      </c>
      <c r="D15" s="139">
        <v>1</v>
      </c>
      <c r="E15" s="355">
        <f t="shared" si="0"/>
        <v>14.285714285714286</v>
      </c>
      <c r="F15" s="124"/>
      <c r="G15" s="222" t="s">
        <v>11</v>
      </c>
      <c r="H15" s="15">
        <v>11</v>
      </c>
      <c r="I15" s="15">
        <v>2</v>
      </c>
      <c r="J15" s="353">
        <f t="shared" si="1"/>
        <v>18.181818181818183</v>
      </c>
      <c r="K15" s="10"/>
      <c r="L15" s="10"/>
    </row>
    <row r="16" spans="2:12" ht="12.75">
      <c r="B16" s="362" t="s">
        <v>24</v>
      </c>
      <c r="C16" s="360"/>
      <c r="D16" s="356"/>
      <c r="E16" s="357"/>
      <c r="F16" s="124"/>
      <c r="G16" s="222" t="s">
        <v>88</v>
      </c>
      <c r="H16" s="15">
        <v>17</v>
      </c>
      <c r="I16" s="15">
        <v>5</v>
      </c>
      <c r="J16" s="353">
        <f t="shared" si="1"/>
        <v>29.41176470588235</v>
      </c>
      <c r="K16" s="10"/>
      <c r="L16" s="10"/>
    </row>
    <row r="17" spans="2:12" ht="12.75">
      <c r="B17" s="222" t="s">
        <v>75</v>
      </c>
      <c r="C17" s="2">
        <v>2</v>
      </c>
      <c r="D17" s="2">
        <v>2</v>
      </c>
      <c r="E17" s="353">
        <f t="shared" si="0"/>
        <v>100</v>
      </c>
      <c r="F17" s="124"/>
      <c r="G17" s="222" t="s">
        <v>440</v>
      </c>
      <c r="H17" s="15">
        <v>3</v>
      </c>
      <c r="I17" s="15">
        <v>1</v>
      </c>
      <c r="J17" s="353">
        <f t="shared" si="1"/>
        <v>33.333333333333336</v>
      </c>
      <c r="K17" s="10"/>
      <c r="L17" s="10"/>
    </row>
    <row r="18" spans="2:20" ht="13.5" thickBot="1">
      <c r="B18" s="137" t="s">
        <v>87</v>
      </c>
      <c r="C18" s="139">
        <v>2</v>
      </c>
      <c r="D18" s="361">
        <v>1</v>
      </c>
      <c r="E18" s="355">
        <f t="shared" si="0"/>
        <v>50</v>
      </c>
      <c r="F18" s="124"/>
      <c r="G18" s="222" t="s">
        <v>15</v>
      </c>
      <c r="H18" s="15">
        <v>9</v>
      </c>
      <c r="I18" s="15">
        <v>1</v>
      </c>
      <c r="J18" s="353">
        <f t="shared" si="1"/>
        <v>11.11111111111111</v>
      </c>
      <c r="K18" s="124"/>
      <c r="L18" s="10"/>
      <c r="S18" s="124"/>
      <c r="T18" s="10"/>
    </row>
    <row r="19" spans="2:20" ht="12.75">
      <c r="B19" s="362" t="s">
        <v>22</v>
      </c>
      <c r="C19" s="360"/>
      <c r="D19" s="360"/>
      <c r="E19" s="357"/>
      <c r="F19" s="19"/>
      <c r="G19" s="222" t="s">
        <v>14</v>
      </c>
      <c r="H19" s="15">
        <v>4</v>
      </c>
      <c r="I19" s="15">
        <v>2</v>
      </c>
      <c r="J19" s="353">
        <f t="shared" si="1"/>
        <v>50</v>
      </c>
      <c r="K19" s="10"/>
      <c r="L19" s="10"/>
      <c r="S19" s="124"/>
      <c r="T19" s="10"/>
    </row>
    <row r="20" spans="2:20" ht="13.5" thickBot="1">
      <c r="B20" s="237" t="s">
        <v>70</v>
      </c>
      <c r="C20" s="2">
        <v>5</v>
      </c>
      <c r="D20" s="2">
        <v>2</v>
      </c>
      <c r="E20" s="353">
        <f t="shared" si="0"/>
        <v>40</v>
      </c>
      <c r="F20" s="19"/>
      <c r="G20" s="137" t="s">
        <v>10</v>
      </c>
      <c r="H20" s="139">
        <v>4</v>
      </c>
      <c r="I20" s="361">
        <v>1</v>
      </c>
      <c r="J20" s="355">
        <f t="shared" si="1"/>
        <v>25</v>
      </c>
      <c r="K20" s="10"/>
      <c r="L20" s="10"/>
      <c r="S20" s="124"/>
      <c r="T20" s="124"/>
    </row>
    <row r="21" spans="2:20" ht="12.75">
      <c r="B21" s="237" t="s">
        <v>61</v>
      </c>
      <c r="C21" s="2">
        <v>2</v>
      </c>
      <c r="D21" s="2">
        <v>2</v>
      </c>
      <c r="E21" s="353">
        <f t="shared" si="0"/>
        <v>100</v>
      </c>
      <c r="F21" s="19"/>
      <c r="G21" s="19"/>
      <c r="H21" s="19"/>
      <c r="I21" s="19"/>
      <c r="J21" s="19"/>
      <c r="K21" s="10"/>
      <c r="L21" s="10"/>
      <c r="S21" s="10"/>
      <c r="T21" s="10"/>
    </row>
    <row r="22" spans="2:20" ht="12.75">
      <c r="B22" s="237" t="s">
        <v>9</v>
      </c>
      <c r="C22" s="2">
        <v>1</v>
      </c>
      <c r="D22" s="2">
        <v>1</v>
      </c>
      <c r="E22" s="353">
        <f t="shared" si="0"/>
        <v>100</v>
      </c>
      <c r="F22" s="19"/>
      <c r="G22" s="19"/>
      <c r="H22" s="19"/>
      <c r="I22" s="19"/>
      <c r="J22" s="19"/>
      <c r="K22" s="10"/>
      <c r="L22" s="10"/>
      <c r="S22" s="124"/>
      <c r="T22" s="10"/>
    </row>
    <row r="23" spans="2:20" ht="13.5" thickBot="1">
      <c r="B23" s="354" t="s">
        <v>88</v>
      </c>
      <c r="C23" s="139">
        <v>3</v>
      </c>
      <c r="D23" s="139">
        <v>1</v>
      </c>
      <c r="E23" s="355">
        <f t="shared" si="0"/>
        <v>33.333333333333336</v>
      </c>
      <c r="F23" s="19"/>
      <c r="G23" s="19"/>
      <c r="H23" s="19"/>
      <c r="I23" s="19"/>
      <c r="J23" s="19"/>
      <c r="K23" s="10"/>
      <c r="L23" s="10"/>
      <c r="Q23" s="26"/>
      <c r="R23" s="26"/>
      <c r="S23" s="10"/>
      <c r="T23" s="10"/>
    </row>
    <row r="24" spans="3:20" ht="12.75">
      <c r="C24">
        <f>SUM(C4:C23)</f>
        <v>59</v>
      </c>
      <c r="K24" s="10"/>
      <c r="L24" s="10"/>
      <c r="Q24" s="26"/>
      <c r="R24" s="26"/>
      <c r="S24" s="124"/>
      <c r="T24" s="10"/>
    </row>
    <row r="25" spans="11:21" ht="12.75">
      <c r="K25" s="10"/>
      <c r="L25" s="10"/>
      <c r="M25">
        <f>C24+H20</f>
        <v>63</v>
      </c>
      <c r="Q25" s="10"/>
      <c r="R25" s="10"/>
      <c r="S25" s="10"/>
      <c r="T25" s="10"/>
      <c r="U25" s="26"/>
    </row>
    <row r="26" spans="11:21" ht="12.75">
      <c r="K26" s="26"/>
      <c r="S26" s="84"/>
      <c r="T26" s="26"/>
      <c r="U26" s="26"/>
    </row>
    <row r="27" spans="11:21" ht="12.75">
      <c r="K27" s="26"/>
      <c r="S27" s="10"/>
      <c r="T27" s="10"/>
      <c r="U27" s="10"/>
    </row>
    <row r="28" spans="2:21" ht="13.5" thickBot="1">
      <c r="B28" s="3">
        <v>2015</v>
      </c>
      <c r="K28" s="26"/>
      <c r="S28" s="10"/>
      <c r="T28" s="10"/>
      <c r="U28" s="10"/>
    </row>
    <row r="29" spans="2:21" ht="12.75">
      <c r="B29" s="283"/>
      <c r="C29" s="80" t="s">
        <v>96</v>
      </c>
      <c r="D29" s="80" t="s">
        <v>68</v>
      </c>
      <c r="E29" s="81" t="s">
        <v>94</v>
      </c>
      <c r="F29" s="84"/>
      <c r="K29" s="26"/>
      <c r="S29" s="10"/>
      <c r="T29" s="10"/>
      <c r="U29" s="10"/>
    </row>
    <row r="30" spans="2:21" ht="13.5" thickBot="1">
      <c r="B30" s="137"/>
      <c r="C30" s="63"/>
      <c r="D30" s="63"/>
      <c r="E30" s="64"/>
      <c r="F30" s="26"/>
      <c r="K30" s="26"/>
      <c r="S30" s="10"/>
      <c r="T30" s="10"/>
      <c r="U30" s="10"/>
    </row>
    <row r="31" spans="2:21" ht="12.75">
      <c r="B31" s="184" t="s">
        <v>20</v>
      </c>
      <c r="C31" s="56"/>
      <c r="D31" s="56"/>
      <c r="E31" s="57"/>
      <c r="F31" s="26"/>
      <c r="K31" s="26"/>
      <c r="S31" s="10"/>
      <c r="T31" s="10"/>
      <c r="U31" s="10"/>
    </row>
    <row r="32" spans="2:21" ht="13.5" thickBot="1">
      <c r="B32" s="167" t="s">
        <v>10</v>
      </c>
      <c r="C32" s="63">
        <v>4</v>
      </c>
      <c r="D32" s="63">
        <v>1</v>
      </c>
      <c r="E32" s="64">
        <f aca="true" t="shared" si="2" ref="E32:E45">D32*100/C32</f>
        <v>25</v>
      </c>
      <c r="F32" s="26"/>
      <c r="K32" s="26"/>
      <c r="S32" s="26"/>
      <c r="T32" s="26"/>
      <c r="U32" s="26"/>
    </row>
    <row r="33" spans="2:21" ht="12.75">
      <c r="B33" s="184" t="s">
        <v>28</v>
      </c>
      <c r="C33" s="56"/>
      <c r="D33" s="56"/>
      <c r="E33" s="57"/>
      <c r="F33" s="26"/>
      <c r="K33" s="26"/>
      <c r="S33" s="26"/>
      <c r="T33" s="26"/>
      <c r="U33" s="26"/>
    </row>
    <row r="34" spans="2:6" ht="12.75">
      <c r="B34" s="165" t="s">
        <v>70</v>
      </c>
      <c r="C34" s="1">
        <v>7</v>
      </c>
      <c r="D34" s="1">
        <v>1</v>
      </c>
      <c r="E34" s="59">
        <f t="shared" si="2"/>
        <v>14.285714285714286</v>
      </c>
      <c r="F34" s="26"/>
    </row>
    <row r="35" spans="2:6" ht="13.5" thickBot="1">
      <c r="B35" s="166" t="s">
        <v>12</v>
      </c>
      <c r="C35" s="63">
        <v>3</v>
      </c>
      <c r="D35" s="63">
        <v>1</v>
      </c>
      <c r="E35" s="64">
        <f t="shared" si="2"/>
        <v>33.333333333333336</v>
      </c>
      <c r="F35" s="26"/>
    </row>
    <row r="36" spans="2:6" ht="12.75">
      <c r="B36" s="184" t="s">
        <v>22</v>
      </c>
      <c r="C36" s="56"/>
      <c r="D36" s="56"/>
      <c r="E36" s="57"/>
      <c r="F36" s="26"/>
    </row>
    <row r="37" spans="2:6" ht="12.75">
      <c r="B37" s="77" t="s">
        <v>0</v>
      </c>
      <c r="C37" s="1">
        <v>2</v>
      </c>
      <c r="D37" s="1">
        <v>2</v>
      </c>
      <c r="E37" s="59">
        <f t="shared" si="2"/>
        <v>100</v>
      </c>
      <c r="F37" s="26"/>
    </row>
    <row r="38" spans="2:6" ht="12.75">
      <c r="B38" s="77" t="s">
        <v>33</v>
      </c>
      <c r="C38" s="1">
        <v>2</v>
      </c>
      <c r="D38" s="1">
        <v>1</v>
      </c>
      <c r="E38" s="59">
        <f t="shared" si="2"/>
        <v>50</v>
      </c>
      <c r="F38" s="26"/>
    </row>
    <row r="39" spans="2:6" ht="12.75">
      <c r="B39" s="77" t="s">
        <v>8</v>
      </c>
      <c r="C39" s="1">
        <v>2</v>
      </c>
      <c r="D39" s="1">
        <v>1</v>
      </c>
      <c r="E39" s="59">
        <f t="shared" si="2"/>
        <v>50</v>
      </c>
      <c r="F39" s="26"/>
    </row>
    <row r="40" spans="2:6" ht="12.75">
      <c r="B40" s="163" t="s">
        <v>64</v>
      </c>
      <c r="C40" s="1">
        <v>4</v>
      </c>
      <c r="D40" s="1">
        <v>1</v>
      </c>
      <c r="E40" s="59">
        <f t="shared" si="2"/>
        <v>25</v>
      </c>
      <c r="F40" s="26"/>
    </row>
    <row r="41" spans="2:6" ht="13.5" thickBot="1">
      <c r="B41" s="137" t="s">
        <v>16</v>
      </c>
      <c r="C41" s="63">
        <v>7</v>
      </c>
      <c r="D41" s="63">
        <v>2</v>
      </c>
      <c r="E41" s="64">
        <f t="shared" si="2"/>
        <v>28.571428571428573</v>
      </c>
      <c r="F41" s="26"/>
    </row>
    <row r="42" spans="2:6" ht="12.75">
      <c r="B42" s="184" t="s">
        <v>24</v>
      </c>
      <c r="C42" s="56"/>
      <c r="D42" s="56"/>
      <c r="E42" s="57"/>
      <c r="F42" s="26"/>
    </row>
    <row r="43" spans="2:6" ht="12.75">
      <c r="B43" s="148" t="s">
        <v>117</v>
      </c>
      <c r="C43" s="1">
        <v>5</v>
      </c>
      <c r="D43" s="1">
        <v>1</v>
      </c>
      <c r="E43" s="59">
        <f t="shared" si="2"/>
        <v>20</v>
      </c>
      <c r="F43" s="26"/>
    </row>
    <row r="44" spans="2:6" ht="12.75">
      <c r="B44" s="163" t="s">
        <v>11</v>
      </c>
      <c r="C44" s="1">
        <v>4</v>
      </c>
      <c r="D44" s="1">
        <v>1</v>
      </c>
      <c r="E44" s="59">
        <f t="shared" si="2"/>
        <v>25</v>
      </c>
      <c r="F44" s="26"/>
    </row>
    <row r="45" spans="2:6" ht="13.5" thickBot="1">
      <c r="B45" s="170" t="s">
        <v>16</v>
      </c>
      <c r="C45" s="63">
        <v>2</v>
      </c>
      <c r="D45" s="63">
        <v>1</v>
      </c>
      <c r="E45" s="169">
        <f t="shared" si="2"/>
        <v>50</v>
      </c>
      <c r="F45" s="10"/>
    </row>
    <row r="46" spans="2:6" ht="12.75">
      <c r="B46" s="184" t="s">
        <v>25</v>
      </c>
      <c r="C46" s="80" t="s">
        <v>96</v>
      </c>
      <c r="D46" s="80" t="s">
        <v>68</v>
      </c>
      <c r="E46" s="81" t="s">
        <v>94</v>
      </c>
      <c r="F46" s="84"/>
    </row>
    <row r="47" spans="2:6" ht="12.75">
      <c r="B47" s="77" t="s">
        <v>0</v>
      </c>
      <c r="C47" s="2">
        <v>9</v>
      </c>
      <c r="D47" s="2">
        <v>1</v>
      </c>
      <c r="E47" s="149">
        <f>D47*100/C47</f>
        <v>11.11111111111111</v>
      </c>
      <c r="F47" s="10"/>
    </row>
    <row r="48" spans="2:6" ht="12.75">
      <c r="B48" s="77" t="s">
        <v>1</v>
      </c>
      <c r="C48" s="2">
        <v>4</v>
      </c>
      <c r="D48" s="2">
        <v>1</v>
      </c>
      <c r="E48" s="149">
        <f aca="true" t="shared" si="3" ref="E48:E57">D48*100/C48</f>
        <v>25</v>
      </c>
      <c r="F48" s="10"/>
    </row>
    <row r="49" spans="2:6" ht="12.75">
      <c r="B49" s="77" t="s">
        <v>127</v>
      </c>
      <c r="C49" s="2">
        <v>19</v>
      </c>
      <c r="D49" s="2">
        <v>3</v>
      </c>
      <c r="E49" s="149">
        <f t="shared" si="3"/>
        <v>15.789473684210526</v>
      </c>
      <c r="F49" s="10"/>
    </row>
    <row r="50" spans="2:6" ht="12.75">
      <c r="B50" s="77" t="s">
        <v>30</v>
      </c>
      <c r="C50" s="2">
        <v>17</v>
      </c>
      <c r="D50" s="2">
        <v>1</v>
      </c>
      <c r="E50" s="149">
        <f t="shared" si="3"/>
        <v>5.882352941176471</v>
      </c>
      <c r="F50" s="10"/>
    </row>
    <row r="51" spans="2:6" ht="12.75">
      <c r="B51" s="163" t="s">
        <v>33</v>
      </c>
      <c r="C51" s="2">
        <v>5</v>
      </c>
      <c r="D51" s="2">
        <v>2</v>
      </c>
      <c r="E51" s="149">
        <f t="shared" si="3"/>
        <v>40</v>
      </c>
      <c r="F51" s="10"/>
    </row>
    <row r="52" spans="2:6" ht="12.75">
      <c r="B52" s="163" t="s">
        <v>4</v>
      </c>
      <c r="C52" s="2">
        <v>9</v>
      </c>
      <c r="D52" s="2">
        <v>1</v>
      </c>
      <c r="E52" s="149">
        <f t="shared" si="3"/>
        <v>11.11111111111111</v>
      </c>
      <c r="F52" s="10"/>
    </row>
    <row r="53" spans="2:6" ht="12.75">
      <c r="B53" s="163" t="s">
        <v>35</v>
      </c>
      <c r="C53" s="2">
        <v>2</v>
      </c>
      <c r="D53" s="2">
        <v>1</v>
      </c>
      <c r="E53" s="149">
        <f t="shared" si="3"/>
        <v>50</v>
      </c>
      <c r="F53" s="10"/>
    </row>
    <row r="54" spans="2:6" ht="12.75">
      <c r="B54" s="163" t="s">
        <v>8</v>
      </c>
      <c r="C54" s="2">
        <v>6</v>
      </c>
      <c r="D54" s="2">
        <v>1</v>
      </c>
      <c r="E54" s="149">
        <f t="shared" si="3"/>
        <v>16.666666666666668</v>
      </c>
      <c r="F54" s="10"/>
    </row>
    <row r="55" spans="2:6" ht="12.75">
      <c r="B55" s="163" t="s">
        <v>11</v>
      </c>
      <c r="C55" s="2">
        <v>13</v>
      </c>
      <c r="D55" s="2">
        <v>4</v>
      </c>
      <c r="E55" s="149">
        <f t="shared" si="3"/>
        <v>30.76923076923077</v>
      </c>
      <c r="F55" s="10"/>
    </row>
    <row r="56" spans="2:6" ht="12.75">
      <c r="B56" s="163" t="s">
        <v>16</v>
      </c>
      <c r="C56" s="2">
        <v>8</v>
      </c>
      <c r="D56" s="2">
        <v>2</v>
      </c>
      <c r="E56" s="149">
        <f t="shared" si="3"/>
        <v>25</v>
      </c>
      <c r="F56" s="10"/>
    </row>
    <row r="57" spans="2:6" ht="13.5" thickBot="1">
      <c r="B57" s="168" t="s">
        <v>15</v>
      </c>
      <c r="C57" s="139">
        <v>12</v>
      </c>
      <c r="D57" s="139">
        <v>3</v>
      </c>
      <c r="E57" s="169">
        <f t="shared" si="3"/>
        <v>25</v>
      </c>
      <c r="F57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224"/>
  <sheetViews>
    <sheetView zoomScalePageLayoutView="0" workbookViewId="0" topLeftCell="A7">
      <selection activeCell="C154" sqref="C154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31.28125" style="0" customWidth="1"/>
    <col min="4" max="4" width="16.421875" style="0" customWidth="1"/>
    <col min="5" max="5" width="16.28125" style="0" customWidth="1"/>
    <col min="6" max="6" width="20.57421875" style="0" customWidth="1"/>
    <col min="12" max="12" width="7.421875" style="0" customWidth="1"/>
    <col min="13" max="13" width="5.28125" style="0" customWidth="1"/>
    <col min="14" max="14" width="6.28125" style="0" customWidth="1"/>
    <col min="15" max="15" width="42.00390625" style="0" customWidth="1"/>
  </cols>
  <sheetData>
    <row r="2" spans="1:14" ht="16.5">
      <c r="A2" s="374" t="s">
        <v>433</v>
      </c>
      <c r="B2" s="374"/>
      <c r="C2" s="374"/>
      <c r="D2" s="374"/>
      <c r="E2" s="374"/>
      <c r="F2" s="374"/>
      <c r="G2" s="375"/>
      <c r="H2" s="375"/>
      <c r="I2" s="375"/>
      <c r="J2" s="375"/>
      <c r="K2" s="375"/>
      <c r="L2" s="375"/>
      <c r="M2" s="375"/>
      <c r="N2" s="375"/>
    </row>
    <row r="3" spans="1:6" ht="16.5">
      <c r="A3" s="376"/>
      <c r="B3" s="376"/>
      <c r="C3" s="376"/>
      <c r="D3" s="376"/>
      <c r="E3" s="376"/>
      <c r="F3" s="376"/>
    </row>
    <row r="4" spans="1:6" ht="16.5">
      <c r="A4" s="377"/>
      <c r="B4" s="377"/>
      <c r="C4" s="377"/>
      <c r="D4" s="377"/>
      <c r="E4" s="377"/>
      <c r="F4" s="377"/>
    </row>
    <row r="5" spans="1:15" ht="30.75" customHeight="1">
      <c r="A5" s="378"/>
      <c r="B5" s="378"/>
      <c r="C5" s="378"/>
      <c r="D5" s="378"/>
      <c r="E5" s="378"/>
      <c r="F5" s="378"/>
      <c r="G5" s="187"/>
      <c r="H5" s="379" t="s">
        <v>434</v>
      </c>
      <c r="I5" s="379"/>
      <c r="J5" s="379"/>
      <c r="K5" s="379"/>
      <c r="L5" s="379"/>
      <c r="M5" s="379"/>
      <c r="N5" s="379"/>
      <c r="O5" s="3" t="s">
        <v>435</v>
      </c>
    </row>
    <row r="6" spans="1:15" ht="12.75">
      <c r="A6">
        <v>1</v>
      </c>
      <c r="B6" s="2" t="s">
        <v>173</v>
      </c>
      <c r="C6" s="1" t="s">
        <v>174</v>
      </c>
      <c r="D6" s="1" t="s">
        <v>175</v>
      </c>
      <c r="E6" s="1" t="s">
        <v>176</v>
      </c>
      <c r="F6" s="1" t="s">
        <v>177</v>
      </c>
      <c r="G6" s="190">
        <v>86</v>
      </c>
      <c r="H6" s="1">
        <v>4</v>
      </c>
      <c r="I6" s="1">
        <v>4</v>
      </c>
      <c r="J6" s="1">
        <v>4</v>
      </c>
      <c r="K6" s="1">
        <v>4</v>
      </c>
      <c r="L6" s="1">
        <v>5</v>
      </c>
      <c r="M6" s="1">
        <v>5</v>
      </c>
      <c r="N6" s="1">
        <v>4</v>
      </c>
      <c r="O6" s="1" t="s">
        <v>178</v>
      </c>
    </row>
    <row r="7" spans="1:15" ht="12.75">
      <c r="A7" s="1">
        <f>A6+1</f>
        <v>2</v>
      </c>
      <c r="B7" s="2" t="s">
        <v>179</v>
      </c>
      <c r="C7" s="1" t="s">
        <v>180</v>
      </c>
      <c r="D7" s="1" t="s">
        <v>181</v>
      </c>
      <c r="E7" s="1" t="s">
        <v>182</v>
      </c>
      <c r="F7" s="1" t="s">
        <v>183</v>
      </c>
      <c r="G7" s="190">
        <v>78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 t="s">
        <v>184</v>
      </c>
    </row>
    <row r="8" spans="1:15" ht="12.75">
      <c r="A8" s="1">
        <f aca="true" t="shared" si="0" ref="A8:A71">A7+1</f>
        <v>3</v>
      </c>
      <c r="B8" s="2" t="s">
        <v>51</v>
      </c>
      <c r="C8" s="1" t="s">
        <v>185</v>
      </c>
      <c r="D8" s="1" t="s">
        <v>186</v>
      </c>
      <c r="E8" s="1" t="s">
        <v>187</v>
      </c>
      <c r="F8" s="1" t="s">
        <v>188</v>
      </c>
      <c r="G8" s="190">
        <v>78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 t="s">
        <v>189</v>
      </c>
    </row>
    <row r="9" spans="1:15" ht="12.75">
      <c r="A9" s="1">
        <f t="shared" si="0"/>
        <v>4</v>
      </c>
      <c r="B9" s="334" t="s">
        <v>51</v>
      </c>
      <c r="C9" s="335" t="s">
        <v>190</v>
      </c>
      <c r="D9" s="335" t="s">
        <v>191</v>
      </c>
      <c r="E9" s="335" t="s">
        <v>192</v>
      </c>
      <c r="F9" s="335" t="s">
        <v>193</v>
      </c>
      <c r="G9" s="190">
        <v>96</v>
      </c>
      <c r="H9" s="335">
        <v>5</v>
      </c>
      <c r="I9" s="335">
        <v>5</v>
      </c>
      <c r="J9" s="335">
        <v>5</v>
      </c>
      <c r="K9" s="335">
        <v>5</v>
      </c>
      <c r="L9" s="335">
        <v>5</v>
      </c>
      <c r="M9" s="335">
        <v>5</v>
      </c>
      <c r="N9" s="335">
        <v>5</v>
      </c>
      <c r="O9" s="335" t="s">
        <v>194</v>
      </c>
    </row>
    <row r="10" spans="1:15" ht="12.75">
      <c r="A10" s="1">
        <f t="shared" si="0"/>
        <v>5</v>
      </c>
      <c r="B10" s="334" t="s">
        <v>51</v>
      </c>
      <c r="C10" s="335" t="s">
        <v>190</v>
      </c>
      <c r="D10" s="335" t="s">
        <v>195</v>
      </c>
      <c r="E10" s="335" t="s">
        <v>196</v>
      </c>
      <c r="F10" s="335" t="s">
        <v>197</v>
      </c>
      <c r="G10" s="191">
        <v>78</v>
      </c>
      <c r="H10" s="335">
        <v>5</v>
      </c>
      <c r="I10" s="335">
        <v>5</v>
      </c>
      <c r="J10" s="335">
        <v>5</v>
      </c>
      <c r="K10" s="335">
        <v>5</v>
      </c>
      <c r="L10" s="335">
        <v>5</v>
      </c>
      <c r="M10" s="335">
        <v>5</v>
      </c>
      <c r="N10" s="335">
        <v>5</v>
      </c>
      <c r="O10" s="335" t="s">
        <v>198</v>
      </c>
    </row>
    <row r="11" spans="1:15" ht="12.75">
      <c r="A11" s="1">
        <f t="shared" si="0"/>
        <v>6</v>
      </c>
      <c r="B11" s="334" t="s">
        <v>51</v>
      </c>
      <c r="C11" s="335" t="s">
        <v>190</v>
      </c>
      <c r="D11" s="335" t="s">
        <v>199</v>
      </c>
      <c r="E11" s="335" t="s">
        <v>200</v>
      </c>
      <c r="F11" s="335" t="s">
        <v>201</v>
      </c>
      <c r="G11" s="335">
        <v>91</v>
      </c>
      <c r="H11" s="335">
        <v>5</v>
      </c>
      <c r="I11" s="335">
        <v>5</v>
      </c>
      <c r="J11" s="335">
        <v>5</v>
      </c>
      <c r="K11" s="335">
        <v>5</v>
      </c>
      <c r="L11" s="335">
        <v>5</v>
      </c>
      <c r="M11" s="335">
        <v>5</v>
      </c>
      <c r="N11" s="335">
        <v>5</v>
      </c>
      <c r="O11" s="335" t="s">
        <v>202</v>
      </c>
    </row>
    <row r="12" spans="1:15" ht="12.75">
      <c r="A12" s="1">
        <f t="shared" si="0"/>
        <v>7</v>
      </c>
      <c r="B12" s="335" t="s">
        <v>54</v>
      </c>
      <c r="C12" s="335" t="s">
        <v>190</v>
      </c>
      <c r="D12" s="335" t="s">
        <v>195</v>
      </c>
      <c r="E12" s="335" t="s">
        <v>196</v>
      </c>
      <c r="F12" s="335" t="s">
        <v>197</v>
      </c>
      <c r="G12" s="335">
        <v>76</v>
      </c>
      <c r="H12" s="335">
        <v>5</v>
      </c>
      <c r="I12" s="335">
        <v>5</v>
      </c>
      <c r="J12" s="335">
        <v>5</v>
      </c>
      <c r="K12" s="335">
        <v>5</v>
      </c>
      <c r="L12" s="335">
        <v>5</v>
      </c>
      <c r="M12" s="335">
        <v>5</v>
      </c>
      <c r="N12" s="335">
        <v>5</v>
      </c>
      <c r="O12" s="335" t="s">
        <v>198</v>
      </c>
    </row>
    <row r="13" spans="1:15" ht="12.75">
      <c r="A13" s="1">
        <f t="shared" si="0"/>
        <v>8</v>
      </c>
      <c r="B13" s="2" t="s">
        <v>51</v>
      </c>
      <c r="C13" s="1" t="s">
        <v>203</v>
      </c>
      <c r="D13" s="1" t="s">
        <v>204</v>
      </c>
      <c r="E13" s="1" t="s">
        <v>205</v>
      </c>
      <c r="F13" s="1" t="s">
        <v>206</v>
      </c>
      <c r="G13" s="190">
        <v>83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 t="s">
        <v>49</v>
      </c>
    </row>
    <row r="14" spans="1:15" ht="12.75">
      <c r="A14" s="1">
        <f t="shared" si="0"/>
        <v>9</v>
      </c>
      <c r="B14" s="2" t="s">
        <v>51</v>
      </c>
      <c r="C14" s="1" t="s">
        <v>207</v>
      </c>
      <c r="D14" s="1" t="s">
        <v>208</v>
      </c>
      <c r="E14" s="1" t="s">
        <v>209</v>
      </c>
      <c r="F14" s="1" t="s">
        <v>197</v>
      </c>
      <c r="G14" s="190">
        <v>93</v>
      </c>
      <c r="H14" s="1">
        <v>5</v>
      </c>
      <c r="I14" s="1">
        <v>4</v>
      </c>
      <c r="J14" s="1">
        <v>4</v>
      </c>
      <c r="K14" s="1">
        <v>4</v>
      </c>
      <c r="L14" s="1">
        <v>5</v>
      </c>
      <c r="M14" s="1">
        <v>5</v>
      </c>
      <c r="N14" s="1">
        <v>5</v>
      </c>
      <c r="O14" s="1" t="s">
        <v>210</v>
      </c>
    </row>
    <row r="15" spans="1:15" ht="12.75">
      <c r="A15" s="1">
        <f t="shared" si="0"/>
        <v>10</v>
      </c>
      <c r="B15" s="2" t="s">
        <v>51</v>
      </c>
      <c r="C15" s="1" t="s">
        <v>207</v>
      </c>
      <c r="D15" s="1" t="s">
        <v>211</v>
      </c>
      <c r="E15" s="1" t="s">
        <v>212</v>
      </c>
      <c r="F15" s="1" t="s">
        <v>213</v>
      </c>
      <c r="G15" s="191">
        <v>81</v>
      </c>
      <c r="H15" s="1">
        <v>4</v>
      </c>
      <c r="I15" s="1">
        <v>4</v>
      </c>
      <c r="J15" s="1">
        <v>4</v>
      </c>
      <c r="K15" s="1">
        <v>4</v>
      </c>
      <c r="L15" s="1">
        <v>5</v>
      </c>
      <c r="M15" s="1">
        <v>5</v>
      </c>
      <c r="N15" s="1">
        <v>4</v>
      </c>
      <c r="O15" s="1" t="s">
        <v>214</v>
      </c>
    </row>
    <row r="16" spans="1:15" ht="25.5">
      <c r="A16" s="1">
        <f t="shared" si="0"/>
        <v>11</v>
      </c>
      <c r="B16" s="2" t="s">
        <v>215</v>
      </c>
      <c r="C16" s="188" t="s">
        <v>216</v>
      </c>
      <c r="D16" s="1" t="s">
        <v>217</v>
      </c>
      <c r="E16" s="1" t="s">
        <v>209</v>
      </c>
      <c r="F16" s="1" t="s">
        <v>218</v>
      </c>
      <c r="G16" s="190">
        <v>88</v>
      </c>
      <c r="H16" s="1">
        <v>4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/>
    </row>
    <row r="17" spans="1:15" ht="25.5">
      <c r="A17" s="1">
        <f t="shared" si="0"/>
        <v>12</v>
      </c>
      <c r="B17" s="2" t="s">
        <v>215</v>
      </c>
      <c r="C17" s="188" t="s">
        <v>216</v>
      </c>
      <c r="D17" s="1" t="s">
        <v>219</v>
      </c>
      <c r="E17" s="1" t="s">
        <v>187</v>
      </c>
      <c r="F17" s="1" t="s">
        <v>220</v>
      </c>
      <c r="G17" s="191">
        <v>73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/>
    </row>
    <row r="18" spans="1:15" ht="25.5">
      <c r="A18" s="1">
        <f t="shared" si="0"/>
        <v>13</v>
      </c>
      <c r="B18" s="2" t="s">
        <v>215</v>
      </c>
      <c r="C18" s="188" t="s">
        <v>216</v>
      </c>
      <c r="D18" s="1" t="s">
        <v>221</v>
      </c>
      <c r="E18" s="1" t="s">
        <v>222</v>
      </c>
      <c r="F18" s="1" t="s">
        <v>206</v>
      </c>
      <c r="G18" s="191">
        <v>83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/>
    </row>
    <row r="19" spans="1:15" ht="25.5">
      <c r="A19" s="1">
        <f t="shared" si="0"/>
        <v>14</v>
      </c>
      <c r="B19" s="2" t="s">
        <v>215</v>
      </c>
      <c r="C19" s="188" t="s">
        <v>216</v>
      </c>
      <c r="D19" s="1" t="s">
        <v>223</v>
      </c>
      <c r="E19" s="1" t="s">
        <v>187</v>
      </c>
      <c r="F19" s="1" t="s">
        <v>224</v>
      </c>
      <c r="G19" s="191">
        <v>91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/>
    </row>
    <row r="20" spans="1:15" ht="25.5">
      <c r="A20" s="1">
        <f t="shared" si="0"/>
        <v>15</v>
      </c>
      <c r="B20" s="2" t="s">
        <v>215</v>
      </c>
      <c r="C20" s="188" t="s">
        <v>216</v>
      </c>
      <c r="D20" s="188" t="s">
        <v>225</v>
      </c>
      <c r="E20" s="188" t="s">
        <v>226</v>
      </c>
      <c r="F20" s="188" t="s">
        <v>227</v>
      </c>
      <c r="G20" s="192">
        <v>78</v>
      </c>
      <c r="H20" s="188">
        <v>5</v>
      </c>
      <c r="I20" s="188">
        <v>5</v>
      </c>
      <c r="J20" s="188">
        <v>5</v>
      </c>
      <c r="K20" s="188">
        <v>5</v>
      </c>
      <c r="L20" s="188">
        <v>5</v>
      </c>
      <c r="M20" s="188">
        <v>5</v>
      </c>
      <c r="N20" s="188">
        <v>5</v>
      </c>
      <c r="O20" s="188"/>
    </row>
    <row r="21" spans="1:15" ht="25.5">
      <c r="A21" s="1">
        <f t="shared" si="0"/>
        <v>16</v>
      </c>
      <c r="B21" s="2" t="s">
        <v>215</v>
      </c>
      <c r="C21" s="188" t="s">
        <v>216</v>
      </c>
      <c r="D21" s="1" t="s">
        <v>228</v>
      </c>
      <c r="E21" s="1" t="s">
        <v>229</v>
      </c>
      <c r="F21" s="1" t="s">
        <v>230</v>
      </c>
      <c r="G21" s="191">
        <v>73</v>
      </c>
      <c r="H21" s="1">
        <v>4</v>
      </c>
      <c r="I21" s="1">
        <v>5</v>
      </c>
      <c r="J21" s="1">
        <v>5</v>
      </c>
      <c r="K21" s="1">
        <v>4</v>
      </c>
      <c r="L21" s="1">
        <v>4</v>
      </c>
      <c r="M21" s="1">
        <v>4</v>
      </c>
      <c r="N21" s="1">
        <v>4</v>
      </c>
      <c r="O21" s="1"/>
    </row>
    <row r="22" spans="1:15" ht="25.5">
      <c r="A22" s="1">
        <f t="shared" si="0"/>
        <v>17</v>
      </c>
      <c r="B22" s="2" t="s">
        <v>215</v>
      </c>
      <c r="C22" s="188" t="s">
        <v>216</v>
      </c>
      <c r="D22" s="193" t="s">
        <v>231</v>
      </c>
      <c r="E22" s="193" t="s">
        <v>232</v>
      </c>
      <c r="F22" s="193" t="s">
        <v>233</v>
      </c>
      <c r="G22" s="191">
        <v>86</v>
      </c>
      <c r="H22" s="1">
        <v>4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5</v>
      </c>
      <c r="O22" s="1"/>
    </row>
    <row r="23" spans="1:15" ht="12.75">
      <c r="A23" s="1">
        <f t="shared" si="0"/>
        <v>18</v>
      </c>
      <c r="B23" s="2" t="s">
        <v>51</v>
      </c>
      <c r="C23" s="1" t="s">
        <v>234</v>
      </c>
      <c r="D23" s="1" t="s">
        <v>235</v>
      </c>
      <c r="E23" s="1" t="s">
        <v>205</v>
      </c>
      <c r="F23" s="1" t="s">
        <v>224</v>
      </c>
      <c r="G23" s="190">
        <v>88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 t="s">
        <v>134</v>
      </c>
    </row>
    <row r="24" spans="1:15" ht="12.75">
      <c r="A24" s="1">
        <f t="shared" si="0"/>
        <v>19</v>
      </c>
      <c r="B24" s="2" t="s">
        <v>51</v>
      </c>
      <c r="C24" s="1" t="s">
        <v>234</v>
      </c>
      <c r="D24" s="1" t="s">
        <v>236</v>
      </c>
      <c r="E24" s="1" t="s">
        <v>237</v>
      </c>
      <c r="F24" s="1" t="s">
        <v>238</v>
      </c>
      <c r="G24" s="191">
        <v>76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 t="s">
        <v>48</v>
      </c>
    </row>
    <row r="25" spans="1:15" ht="12.75">
      <c r="A25" s="1">
        <f t="shared" si="0"/>
        <v>20</v>
      </c>
      <c r="B25" s="2" t="s">
        <v>173</v>
      </c>
      <c r="C25" s="1" t="s">
        <v>239</v>
      </c>
      <c r="D25" s="1" t="s">
        <v>240</v>
      </c>
      <c r="E25" s="1" t="s">
        <v>241</v>
      </c>
      <c r="F25" s="1" t="s">
        <v>242</v>
      </c>
      <c r="G25" s="190">
        <v>78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 t="s">
        <v>189</v>
      </c>
    </row>
    <row r="26" spans="1:15" ht="12.75">
      <c r="A26" s="1">
        <f t="shared" si="0"/>
        <v>21</v>
      </c>
      <c r="B26" s="2" t="s">
        <v>173</v>
      </c>
      <c r="C26" s="1" t="s">
        <v>239</v>
      </c>
      <c r="D26" s="1" t="s">
        <v>243</v>
      </c>
      <c r="E26" s="1" t="s">
        <v>187</v>
      </c>
      <c r="F26" s="1" t="s">
        <v>177</v>
      </c>
      <c r="G26" s="191">
        <v>88</v>
      </c>
      <c r="H26" s="1">
        <v>4</v>
      </c>
      <c r="I26" s="1">
        <v>4</v>
      </c>
      <c r="J26" s="1">
        <v>4</v>
      </c>
      <c r="K26" s="1">
        <v>4</v>
      </c>
      <c r="L26" s="1">
        <v>5</v>
      </c>
      <c r="M26" s="1">
        <v>5</v>
      </c>
      <c r="N26" s="1">
        <v>4</v>
      </c>
      <c r="O26" s="1" t="s">
        <v>189</v>
      </c>
    </row>
    <row r="27" spans="1:15" ht="12.75">
      <c r="A27" s="1">
        <f t="shared" si="0"/>
        <v>22</v>
      </c>
      <c r="B27" s="2" t="s">
        <v>173</v>
      </c>
      <c r="C27" s="1" t="s">
        <v>239</v>
      </c>
      <c r="D27" s="1" t="s">
        <v>244</v>
      </c>
      <c r="E27" s="1" t="s">
        <v>245</v>
      </c>
      <c r="F27" s="1" t="s">
        <v>233</v>
      </c>
      <c r="G27" s="191">
        <v>98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">
        <v>5</v>
      </c>
      <c r="N27" s="1">
        <v>5</v>
      </c>
      <c r="O27" s="1" t="s">
        <v>246</v>
      </c>
    </row>
    <row r="28" spans="1:15" ht="12.75">
      <c r="A28" s="1">
        <f t="shared" si="0"/>
        <v>23</v>
      </c>
      <c r="B28" s="2" t="s">
        <v>173</v>
      </c>
      <c r="C28" s="1" t="s">
        <v>247</v>
      </c>
      <c r="D28" s="1" t="s">
        <v>248</v>
      </c>
      <c r="E28" s="1" t="s">
        <v>209</v>
      </c>
      <c r="F28" s="1" t="s">
        <v>193</v>
      </c>
      <c r="G28" s="190">
        <v>76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1">
        <v>4</v>
      </c>
      <c r="N28" s="1">
        <v>4</v>
      </c>
      <c r="O28" s="1"/>
    </row>
    <row r="29" spans="1:15" ht="12.75">
      <c r="A29" s="1">
        <f t="shared" si="0"/>
        <v>24</v>
      </c>
      <c r="B29" s="2" t="s">
        <v>173</v>
      </c>
      <c r="C29" s="1" t="s">
        <v>247</v>
      </c>
      <c r="D29" s="1" t="s">
        <v>249</v>
      </c>
      <c r="E29" s="1" t="s">
        <v>176</v>
      </c>
      <c r="F29" s="1" t="s">
        <v>250</v>
      </c>
      <c r="G29" s="191">
        <v>78</v>
      </c>
      <c r="H29" s="1">
        <v>4</v>
      </c>
      <c r="I29" s="1">
        <v>4</v>
      </c>
      <c r="J29" s="1">
        <v>4</v>
      </c>
      <c r="K29" s="1">
        <v>3</v>
      </c>
      <c r="L29" s="1">
        <v>4</v>
      </c>
      <c r="M29" s="1">
        <v>4</v>
      </c>
      <c r="N29" s="1">
        <v>4</v>
      </c>
      <c r="O29" s="1"/>
    </row>
    <row r="30" spans="1:15" ht="12.75">
      <c r="A30" s="1">
        <f t="shared" si="0"/>
        <v>25</v>
      </c>
      <c r="B30" s="2" t="s">
        <v>173</v>
      </c>
      <c r="C30" s="1" t="s">
        <v>247</v>
      </c>
      <c r="D30" s="1" t="s">
        <v>251</v>
      </c>
      <c r="E30" s="1" t="s">
        <v>252</v>
      </c>
      <c r="F30" s="1" t="s">
        <v>253</v>
      </c>
      <c r="G30" s="191">
        <v>81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1">
        <v>4</v>
      </c>
      <c r="O30" s="1" t="s">
        <v>254</v>
      </c>
    </row>
    <row r="31" spans="1:15" ht="12.75">
      <c r="A31" s="1">
        <f t="shared" si="0"/>
        <v>26</v>
      </c>
      <c r="B31" s="2" t="s">
        <v>51</v>
      </c>
      <c r="C31" s="1" t="s">
        <v>255</v>
      </c>
      <c r="D31" s="1" t="s">
        <v>256</v>
      </c>
      <c r="E31" s="1" t="s">
        <v>257</v>
      </c>
      <c r="F31" s="1" t="s">
        <v>258</v>
      </c>
      <c r="G31" s="190">
        <v>91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/>
    </row>
    <row r="32" spans="1:15" ht="12.75">
      <c r="A32" s="1">
        <f t="shared" si="0"/>
        <v>27</v>
      </c>
      <c r="B32" s="2" t="s">
        <v>51</v>
      </c>
      <c r="C32" s="1" t="s">
        <v>255</v>
      </c>
      <c r="D32" s="1" t="s">
        <v>259</v>
      </c>
      <c r="E32" s="1" t="s">
        <v>260</v>
      </c>
      <c r="F32" s="1" t="s">
        <v>206</v>
      </c>
      <c r="G32" s="191">
        <v>96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v>5</v>
      </c>
      <c r="N32" s="1">
        <v>5</v>
      </c>
      <c r="O32" s="1" t="s">
        <v>261</v>
      </c>
    </row>
    <row r="33" spans="1:15" ht="12.75">
      <c r="A33" s="1">
        <f t="shared" si="0"/>
        <v>28</v>
      </c>
      <c r="B33" s="1" t="s">
        <v>51</v>
      </c>
      <c r="C33" s="1" t="s">
        <v>255</v>
      </c>
      <c r="D33" s="1" t="s">
        <v>262</v>
      </c>
      <c r="E33" s="1" t="s">
        <v>263</v>
      </c>
      <c r="F33" s="1" t="s">
        <v>201</v>
      </c>
      <c r="G33" s="191">
        <v>93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1">
        <v>4</v>
      </c>
      <c r="N33" s="1">
        <v>4</v>
      </c>
      <c r="O33" s="1" t="s">
        <v>264</v>
      </c>
    </row>
    <row r="34" spans="1:15" ht="12.75">
      <c r="A34" s="1">
        <f t="shared" si="0"/>
        <v>29</v>
      </c>
      <c r="B34" s="1" t="s">
        <v>51</v>
      </c>
      <c r="C34" s="1" t="s">
        <v>255</v>
      </c>
      <c r="D34" s="1" t="s">
        <v>265</v>
      </c>
      <c r="E34" s="1" t="s">
        <v>266</v>
      </c>
      <c r="F34" s="1" t="s">
        <v>227</v>
      </c>
      <c r="G34" s="191">
        <v>93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" t="s">
        <v>49</v>
      </c>
    </row>
    <row r="35" spans="1:15" ht="12.75">
      <c r="A35" s="1">
        <f t="shared" si="0"/>
        <v>30</v>
      </c>
      <c r="B35" s="188" t="s">
        <v>51</v>
      </c>
      <c r="C35" s="188" t="s">
        <v>255</v>
      </c>
      <c r="D35" s="188" t="s">
        <v>267</v>
      </c>
      <c r="E35" s="188" t="s">
        <v>268</v>
      </c>
      <c r="F35" s="188" t="s">
        <v>269</v>
      </c>
      <c r="G35" s="192">
        <v>93</v>
      </c>
      <c r="H35" s="188">
        <v>4</v>
      </c>
      <c r="I35" s="188">
        <v>4</v>
      </c>
      <c r="J35" s="188">
        <v>4</v>
      </c>
      <c r="K35" s="188">
        <v>4</v>
      </c>
      <c r="L35" s="188">
        <v>4</v>
      </c>
      <c r="M35" s="188">
        <v>4</v>
      </c>
      <c r="N35" s="188">
        <v>4</v>
      </c>
      <c r="O35" s="188"/>
    </row>
    <row r="36" spans="1:15" ht="12.75">
      <c r="A36" s="1">
        <f t="shared" si="0"/>
        <v>31</v>
      </c>
      <c r="B36" s="1" t="s">
        <v>51</v>
      </c>
      <c r="C36" s="1" t="s">
        <v>255</v>
      </c>
      <c r="D36" s="1" t="s">
        <v>267</v>
      </c>
      <c r="E36" s="1" t="s">
        <v>270</v>
      </c>
      <c r="F36" s="1" t="s">
        <v>269</v>
      </c>
      <c r="G36" s="191">
        <v>91</v>
      </c>
      <c r="H36" s="1">
        <v>4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 t="s">
        <v>271</v>
      </c>
    </row>
    <row r="37" spans="1:15" ht="12.75">
      <c r="A37" s="1">
        <f t="shared" si="0"/>
        <v>32</v>
      </c>
      <c r="B37" s="193" t="s">
        <v>51</v>
      </c>
      <c r="C37" s="193" t="s">
        <v>255</v>
      </c>
      <c r="D37" s="193" t="s">
        <v>272</v>
      </c>
      <c r="E37" s="193" t="s">
        <v>187</v>
      </c>
      <c r="F37" s="193" t="s">
        <v>227</v>
      </c>
      <c r="G37" s="191">
        <v>100</v>
      </c>
      <c r="H37" s="1">
        <v>5</v>
      </c>
      <c r="I37" s="1">
        <v>5</v>
      </c>
      <c r="J37" s="1">
        <v>5</v>
      </c>
      <c r="K37" s="1">
        <v>5</v>
      </c>
      <c r="L37" s="1">
        <v>5</v>
      </c>
      <c r="M37" s="1">
        <v>5</v>
      </c>
      <c r="N37" s="1">
        <v>5</v>
      </c>
      <c r="O37" s="1" t="s">
        <v>51</v>
      </c>
    </row>
    <row r="38" spans="1:15" ht="12.75">
      <c r="A38" s="1">
        <f t="shared" si="0"/>
        <v>33</v>
      </c>
      <c r="B38" s="1" t="s">
        <v>51</v>
      </c>
      <c r="C38" s="1" t="s">
        <v>255</v>
      </c>
      <c r="D38" s="1" t="s">
        <v>273</v>
      </c>
      <c r="E38" s="1" t="s">
        <v>274</v>
      </c>
      <c r="F38" s="1" t="s">
        <v>275</v>
      </c>
      <c r="G38" s="190">
        <v>86</v>
      </c>
      <c r="H38" s="1">
        <v>4</v>
      </c>
      <c r="I38" s="1">
        <v>4</v>
      </c>
      <c r="J38" s="1">
        <v>4</v>
      </c>
      <c r="K38" s="1">
        <v>4</v>
      </c>
      <c r="L38" s="1">
        <v>4</v>
      </c>
      <c r="M38" s="1">
        <v>4</v>
      </c>
      <c r="N38" s="1">
        <v>4</v>
      </c>
      <c r="O38" s="1"/>
    </row>
    <row r="39" spans="1:15" ht="12.75">
      <c r="A39" s="1">
        <f t="shared" si="0"/>
        <v>34</v>
      </c>
      <c r="B39" s="1" t="s">
        <v>51</v>
      </c>
      <c r="C39" s="1" t="s">
        <v>255</v>
      </c>
      <c r="D39" s="1" t="s">
        <v>276</v>
      </c>
      <c r="E39" s="1" t="s">
        <v>277</v>
      </c>
      <c r="F39" s="1" t="s">
        <v>206</v>
      </c>
      <c r="G39" s="191">
        <v>78</v>
      </c>
      <c r="H39" s="1">
        <v>3</v>
      </c>
      <c r="I39" s="1">
        <v>3</v>
      </c>
      <c r="J39" s="1">
        <v>3</v>
      </c>
      <c r="K39" s="1">
        <v>4</v>
      </c>
      <c r="L39" s="1">
        <v>4</v>
      </c>
      <c r="M39" s="1">
        <v>4</v>
      </c>
      <c r="N39" s="1">
        <v>4</v>
      </c>
      <c r="O39" s="1"/>
    </row>
    <row r="40" spans="1:15" ht="12.75">
      <c r="A40" s="1">
        <f t="shared" si="0"/>
        <v>35</v>
      </c>
      <c r="B40" s="1" t="s">
        <v>51</v>
      </c>
      <c r="C40" s="1" t="s">
        <v>255</v>
      </c>
      <c r="D40" s="1" t="s">
        <v>278</v>
      </c>
      <c r="E40" s="1" t="s">
        <v>279</v>
      </c>
      <c r="F40" s="1" t="s">
        <v>197</v>
      </c>
      <c r="G40" s="191">
        <v>81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/>
    </row>
    <row r="41" spans="1:15" ht="12.75">
      <c r="A41" s="1">
        <f t="shared" si="0"/>
        <v>36</v>
      </c>
      <c r="B41" s="2" t="s">
        <v>179</v>
      </c>
      <c r="C41" s="1" t="s">
        <v>280</v>
      </c>
      <c r="D41" s="1" t="s">
        <v>281</v>
      </c>
      <c r="E41" s="1" t="s">
        <v>282</v>
      </c>
      <c r="F41" s="1" t="s">
        <v>188</v>
      </c>
      <c r="G41" s="190">
        <v>81</v>
      </c>
      <c r="H41" s="1">
        <v>4</v>
      </c>
      <c r="I41" s="1">
        <v>4</v>
      </c>
      <c r="J41" s="1">
        <v>4</v>
      </c>
      <c r="K41" s="1">
        <v>4</v>
      </c>
      <c r="L41" s="1">
        <v>5</v>
      </c>
      <c r="M41" s="1">
        <v>5</v>
      </c>
      <c r="N41" s="1">
        <v>5</v>
      </c>
      <c r="O41" s="1" t="s">
        <v>189</v>
      </c>
    </row>
    <row r="42" spans="1:15" ht="12.75">
      <c r="A42" s="1">
        <f t="shared" si="0"/>
        <v>37</v>
      </c>
      <c r="B42" s="2" t="s">
        <v>51</v>
      </c>
      <c r="C42" s="1" t="s">
        <v>283</v>
      </c>
      <c r="D42" s="1" t="s">
        <v>284</v>
      </c>
      <c r="E42" s="1" t="s">
        <v>205</v>
      </c>
      <c r="F42" s="1" t="s">
        <v>206</v>
      </c>
      <c r="G42" s="190">
        <v>73</v>
      </c>
      <c r="H42" s="1">
        <v>3</v>
      </c>
      <c r="I42" s="1">
        <v>3</v>
      </c>
      <c r="J42" s="1">
        <v>3</v>
      </c>
      <c r="K42" s="1">
        <v>4</v>
      </c>
      <c r="L42" s="1">
        <v>4</v>
      </c>
      <c r="M42" s="1">
        <v>4</v>
      </c>
      <c r="N42" s="1">
        <v>4</v>
      </c>
      <c r="O42" s="1" t="s">
        <v>285</v>
      </c>
    </row>
    <row r="43" spans="1:15" ht="12.75">
      <c r="A43" s="1">
        <f t="shared" si="0"/>
        <v>38</v>
      </c>
      <c r="B43" s="2" t="s">
        <v>51</v>
      </c>
      <c r="C43" s="1" t="s">
        <v>283</v>
      </c>
      <c r="D43" s="1" t="s">
        <v>286</v>
      </c>
      <c r="E43" s="1" t="s">
        <v>287</v>
      </c>
      <c r="F43" s="1" t="s">
        <v>288</v>
      </c>
      <c r="G43" s="191">
        <v>73</v>
      </c>
      <c r="H43" s="1">
        <v>4</v>
      </c>
      <c r="I43" s="1">
        <v>4</v>
      </c>
      <c r="J43" s="1">
        <v>4</v>
      </c>
      <c r="K43" s="1">
        <v>4</v>
      </c>
      <c r="L43" s="1">
        <v>4</v>
      </c>
      <c r="M43" s="1">
        <v>4</v>
      </c>
      <c r="N43" s="1">
        <v>4</v>
      </c>
      <c r="O43" s="1" t="s">
        <v>289</v>
      </c>
    </row>
    <row r="44" spans="1:15" ht="12.75">
      <c r="A44" s="1">
        <f t="shared" si="0"/>
        <v>39</v>
      </c>
      <c r="B44" s="1" t="s">
        <v>51</v>
      </c>
      <c r="C44" s="1" t="s">
        <v>283</v>
      </c>
      <c r="D44" s="1" t="s">
        <v>290</v>
      </c>
      <c r="E44" s="1" t="s">
        <v>291</v>
      </c>
      <c r="F44" s="1" t="s">
        <v>224</v>
      </c>
      <c r="G44" s="1">
        <v>78</v>
      </c>
      <c r="H44" s="1">
        <v>4</v>
      </c>
      <c r="I44" s="1">
        <v>4</v>
      </c>
      <c r="J44" s="1">
        <v>4</v>
      </c>
      <c r="K44" s="1">
        <v>4</v>
      </c>
      <c r="L44" s="1">
        <v>4</v>
      </c>
      <c r="M44" s="1">
        <v>4</v>
      </c>
      <c r="N44" s="1">
        <v>4</v>
      </c>
      <c r="O44" s="1" t="s">
        <v>285</v>
      </c>
    </row>
    <row r="45" spans="1:15" ht="12.75">
      <c r="A45" s="1">
        <f t="shared" si="0"/>
        <v>40</v>
      </c>
      <c r="B45" s="1" t="s">
        <v>51</v>
      </c>
      <c r="C45" s="1" t="s">
        <v>283</v>
      </c>
      <c r="D45" s="1" t="s">
        <v>292</v>
      </c>
      <c r="E45" s="1" t="s">
        <v>293</v>
      </c>
      <c r="F45" s="1" t="s">
        <v>294</v>
      </c>
      <c r="G45" s="1">
        <v>81</v>
      </c>
      <c r="H45" s="1">
        <v>4</v>
      </c>
      <c r="I45" s="1">
        <v>5</v>
      </c>
      <c r="J45" s="1">
        <v>5</v>
      </c>
      <c r="K45" s="1">
        <v>5</v>
      </c>
      <c r="L45" s="1">
        <v>5</v>
      </c>
      <c r="M45" s="1">
        <v>5</v>
      </c>
      <c r="N45" s="1">
        <v>5</v>
      </c>
      <c r="O45" s="1" t="s">
        <v>210</v>
      </c>
    </row>
    <row r="46" spans="1:15" ht="12.75">
      <c r="A46" s="1">
        <f t="shared" si="0"/>
        <v>41</v>
      </c>
      <c r="B46" s="188" t="s">
        <v>51</v>
      </c>
      <c r="C46" s="188" t="s">
        <v>283</v>
      </c>
      <c r="D46" s="188" t="s">
        <v>295</v>
      </c>
      <c r="E46" s="188" t="s">
        <v>296</v>
      </c>
      <c r="F46" s="188" t="s">
        <v>297</v>
      </c>
      <c r="G46" s="192">
        <v>83</v>
      </c>
      <c r="H46" s="188">
        <v>5</v>
      </c>
      <c r="I46" s="188">
        <v>5</v>
      </c>
      <c r="J46" s="188">
        <v>5</v>
      </c>
      <c r="K46" s="188">
        <v>5</v>
      </c>
      <c r="L46" s="188">
        <v>5</v>
      </c>
      <c r="M46" s="188">
        <v>5</v>
      </c>
      <c r="N46" s="188">
        <v>5</v>
      </c>
      <c r="O46" s="188" t="s">
        <v>285</v>
      </c>
    </row>
    <row r="47" spans="1:15" ht="12.75">
      <c r="A47" s="1">
        <f t="shared" si="0"/>
        <v>42</v>
      </c>
      <c r="B47" s="1" t="s">
        <v>51</v>
      </c>
      <c r="C47" s="1" t="s">
        <v>283</v>
      </c>
      <c r="D47" s="1" t="s">
        <v>298</v>
      </c>
      <c r="E47" s="1" t="s">
        <v>277</v>
      </c>
      <c r="F47" s="1" t="s">
        <v>233</v>
      </c>
      <c r="G47" s="191">
        <v>91</v>
      </c>
      <c r="H47" s="1">
        <v>5</v>
      </c>
      <c r="I47" s="1">
        <v>5</v>
      </c>
      <c r="J47" s="1">
        <v>5</v>
      </c>
      <c r="K47" s="1">
        <v>5</v>
      </c>
      <c r="L47" s="1">
        <v>5</v>
      </c>
      <c r="M47" s="1">
        <v>5</v>
      </c>
      <c r="N47" s="1">
        <v>5</v>
      </c>
      <c r="O47" s="1" t="s">
        <v>53</v>
      </c>
    </row>
    <row r="48" spans="1:15" ht="12.75">
      <c r="A48" s="1">
        <f t="shared" si="0"/>
        <v>43</v>
      </c>
      <c r="B48" s="1" t="s">
        <v>179</v>
      </c>
      <c r="C48" s="1" t="s">
        <v>280</v>
      </c>
      <c r="D48" s="1" t="s">
        <v>299</v>
      </c>
      <c r="E48" s="1" t="s">
        <v>187</v>
      </c>
      <c r="F48" s="1" t="s">
        <v>206</v>
      </c>
      <c r="G48" s="1">
        <v>83</v>
      </c>
      <c r="H48" s="1">
        <v>4</v>
      </c>
      <c r="I48" s="1">
        <v>4</v>
      </c>
      <c r="J48" s="1">
        <v>4</v>
      </c>
      <c r="K48" s="1">
        <v>5</v>
      </c>
      <c r="L48" s="1">
        <v>5</v>
      </c>
      <c r="M48" s="1">
        <v>5</v>
      </c>
      <c r="N48" s="1">
        <v>5</v>
      </c>
      <c r="O48" s="1" t="s">
        <v>189</v>
      </c>
    </row>
    <row r="49" spans="1:15" ht="25.5">
      <c r="A49" s="1">
        <f t="shared" si="0"/>
        <v>44</v>
      </c>
      <c r="B49" s="2" t="s">
        <v>51</v>
      </c>
      <c r="C49" s="188" t="s">
        <v>300</v>
      </c>
      <c r="D49" s="1" t="s">
        <v>301</v>
      </c>
      <c r="E49" s="1" t="s">
        <v>302</v>
      </c>
      <c r="F49" s="1" t="s">
        <v>303</v>
      </c>
      <c r="G49" s="336">
        <v>73</v>
      </c>
      <c r="H49" s="1">
        <v>4</v>
      </c>
      <c r="I49" s="1">
        <v>3</v>
      </c>
      <c r="J49" s="1">
        <v>4</v>
      </c>
      <c r="K49" s="1">
        <v>4</v>
      </c>
      <c r="L49" s="1">
        <v>4</v>
      </c>
      <c r="M49" s="1">
        <v>4</v>
      </c>
      <c r="N49" s="1">
        <v>4</v>
      </c>
      <c r="O49" s="1" t="s">
        <v>189</v>
      </c>
    </row>
    <row r="50" spans="1:15" ht="25.5">
      <c r="A50" s="1">
        <f t="shared" si="0"/>
        <v>45</v>
      </c>
      <c r="B50" s="2" t="s">
        <v>51</v>
      </c>
      <c r="C50" s="188" t="s">
        <v>300</v>
      </c>
      <c r="D50" s="1" t="s">
        <v>304</v>
      </c>
      <c r="E50" s="1" t="s">
        <v>305</v>
      </c>
      <c r="F50" s="1" t="s">
        <v>233</v>
      </c>
      <c r="G50" s="337">
        <v>73</v>
      </c>
      <c r="H50" s="1">
        <v>5</v>
      </c>
      <c r="I50" s="1">
        <v>4</v>
      </c>
      <c r="J50" s="1">
        <v>5</v>
      </c>
      <c r="K50" s="1">
        <v>5</v>
      </c>
      <c r="L50" s="1">
        <v>5</v>
      </c>
      <c r="M50" s="1">
        <v>5</v>
      </c>
      <c r="N50" s="1">
        <v>5</v>
      </c>
      <c r="O50" s="1" t="s">
        <v>189</v>
      </c>
    </row>
    <row r="51" spans="1:15" ht="25.5">
      <c r="A51" s="1">
        <f t="shared" si="0"/>
        <v>46</v>
      </c>
      <c r="B51" s="2" t="s">
        <v>51</v>
      </c>
      <c r="C51" s="188" t="s">
        <v>300</v>
      </c>
      <c r="D51" s="1" t="s">
        <v>306</v>
      </c>
      <c r="E51" s="1" t="s">
        <v>307</v>
      </c>
      <c r="F51" s="1" t="s">
        <v>183</v>
      </c>
      <c r="G51" s="337">
        <v>78</v>
      </c>
      <c r="H51" s="1">
        <v>4</v>
      </c>
      <c r="I51" s="1">
        <v>4</v>
      </c>
      <c r="J51" s="1">
        <v>4</v>
      </c>
      <c r="K51" s="1">
        <v>4</v>
      </c>
      <c r="L51" s="1">
        <v>4</v>
      </c>
      <c r="M51" s="1">
        <v>4</v>
      </c>
      <c r="N51" s="1">
        <v>4</v>
      </c>
      <c r="O51" s="1" t="s">
        <v>189</v>
      </c>
    </row>
    <row r="52" spans="1:15" ht="25.5">
      <c r="A52" s="1">
        <f t="shared" si="0"/>
        <v>47</v>
      </c>
      <c r="B52" s="2" t="s">
        <v>51</v>
      </c>
      <c r="C52" s="188" t="s">
        <v>300</v>
      </c>
      <c r="D52" s="1" t="s">
        <v>276</v>
      </c>
      <c r="E52" s="1" t="s">
        <v>308</v>
      </c>
      <c r="F52" s="1" t="s">
        <v>206</v>
      </c>
      <c r="G52" s="337">
        <v>78</v>
      </c>
      <c r="H52" s="1">
        <v>4</v>
      </c>
      <c r="I52" s="1">
        <v>3</v>
      </c>
      <c r="J52" s="1">
        <v>4</v>
      </c>
      <c r="K52" s="1">
        <v>4</v>
      </c>
      <c r="L52" s="1">
        <v>4</v>
      </c>
      <c r="M52" s="1">
        <v>4</v>
      </c>
      <c r="N52" s="1">
        <v>4</v>
      </c>
      <c r="O52" s="1" t="s">
        <v>189</v>
      </c>
    </row>
    <row r="53" spans="1:15" ht="25.5">
      <c r="A53" s="1">
        <f t="shared" si="0"/>
        <v>48</v>
      </c>
      <c r="B53" s="2" t="s">
        <v>51</v>
      </c>
      <c r="C53" s="188" t="s">
        <v>300</v>
      </c>
      <c r="D53" s="188" t="s">
        <v>309</v>
      </c>
      <c r="E53" s="188" t="s">
        <v>310</v>
      </c>
      <c r="F53" s="188" t="s">
        <v>311</v>
      </c>
      <c r="G53" s="338">
        <v>78</v>
      </c>
      <c r="H53" s="188">
        <v>4</v>
      </c>
      <c r="I53" s="188">
        <v>4</v>
      </c>
      <c r="J53" s="188">
        <v>4</v>
      </c>
      <c r="K53" s="188">
        <v>5</v>
      </c>
      <c r="L53" s="188">
        <v>5</v>
      </c>
      <c r="M53" s="188">
        <v>5</v>
      </c>
      <c r="N53" s="188">
        <v>5</v>
      </c>
      <c r="O53" s="188" t="s">
        <v>189</v>
      </c>
    </row>
    <row r="54" spans="1:15" ht="25.5">
      <c r="A54" s="1">
        <f t="shared" si="0"/>
        <v>49</v>
      </c>
      <c r="B54" s="2" t="s">
        <v>51</v>
      </c>
      <c r="C54" s="188" t="s">
        <v>300</v>
      </c>
      <c r="D54" s="1" t="s">
        <v>312</v>
      </c>
      <c r="E54" s="1" t="s">
        <v>313</v>
      </c>
      <c r="F54" s="1" t="s">
        <v>314</v>
      </c>
      <c r="G54" s="337">
        <v>88</v>
      </c>
      <c r="H54" s="1">
        <v>4</v>
      </c>
      <c r="I54" s="1">
        <v>4</v>
      </c>
      <c r="J54" s="1">
        <v>4</v>
      </c>
      <c r="K54" s="1">
        <v>5</v>
      </c>
      <c r="L54" s="1">
        <v>5</v>
      </c>
      <c r="M54" s="1">
        <v>5</v>
      </c>
      <c r="N54" s="1">
        <v>5</v>
      </c>
      <c r="O54" s="1" t="s">
        <v>189</v>
      </c>
    </row>
    <row r="55" spans="1:15" ht="12.75">
      <c r="A55" s="1">
        <f t="shared" si="0"/>
        <v>50</v>
      </c>
      <c r="B55" s="2" t="s">
        <v>51</v>
      </c>
      <c r="C55" s="1" t="s">
        <v>315</v>
      </c>
      <c r="D55" s="1" t="s">
        <v>316</v>
      </c>
      <c r="E55" s="1" t="s">
        <v>317</v>
      </c>
      <c r="F55" s="1" t="s">
        <v>318</v>
      </c>
      <c r="G55" s="190">
        <v>86</v>
      </c>
      <c r="H55" s="1">
        <v>4</v>
      </c>
      <c r="I55" s="1">
        <v>4</v>
      </c>
      <c r="J55" s="1">
        <v>4</v>
      </c>
      <c r="K55" s="1">
        <v>4</v>
      </c>
      <c r="L55" s="1">
        <v>5</v>
      </c>
      <c r="M55" s="1">
        <v>5</v>
      </c>
      <c r="N55" s="1">
        <v>4</v>
      </c>
      <c r="O55" s="1"/>
    </row>
    <row r="56" spans="1:15" ht="12.75">
      <c r="A56" s="1">
        <f t="shared" si="0"/>
        <v>51</v>
      </c>
      <c r="B56" s="2" t="s">
        <v>51</v>
      </c>
      <c r="C56" s="1" t="s">
        <v>315</v>
      </c>
      <c r="D56" s="1" t="s">
        <v>319</v>
      </c>
      <c r="E56" s="1" t="s">
        <v>320</v>
      </c>
      <c r="F56" s="1" t="s">
        <v>321</v>
      </c>
      <c r="G56" s="191">
        <v>81</v>
      </c>
      <c r="H56" s="1">
        <v>4</v>
      </c>
      <c r="I56" s="1">
        <v>4</v>
      </c>
      <c r="J56" s="1">
        <v>4</v>
      </c>
      <c r="K56" s="1">
        <v>4</v>
      </c>
      <c r="L56" s="1">
        <v>4</v>
      </c>
      <c r="M56" s="1">
        <v>4</v>
      </c>
      <c r="N56" s="1">
        <v>4</v>
      </c>
      <c r="O56" s="1"/>
    </row>
    <row r="57" spans="1:15" ht="12.75">
      <c r="A57" s="1">
        <f t="shared" si="0"/>
        <v>52</v>
      </c>
      <c r="B57" s="2" t="s">
        <v>173</v>
      </c>
      <c r="C57" s="1" t="s">
        <v>322</v>
      </c>
      <c r="D57" s="1" t="s">
        <v>323</v>
      </c>
      <c r="E57" s="1" t="s">
        <v>324</v>
      </c>
      <c r="F57" s="1" t="s">
        <v>325</v>
      </c>
      <c r="G57" s="190">
        <v>73</v>
      </c>
      <c r="H57" s="1">
        <v>5</v>
      </c>
      <c r="I57" s="1">
        <v>5</v>
      </c>
      <c r="J57" s="1">
        <v>5</v>
      </c>
      <c r="K57" s="1">
        <v>5</v>
      </c>
      <c r="L57" s="1">
        <v>5</v>
      </c>
      <c r="M57" s="1">
        <v>5</v>
      </c>
      <c r="N57" s="1">
        <v>5</v>
      </c>
      <c r="O57" s="1" t="e">
        <f>-C118</f>
        <v>#VALUE!</v>
      </c>
    </row>
    <row r="58" spans="1:15" ht="25.5">
      <c r="A58" s="1">
        <f t="shared" si="0"/>
        <v>53</v>
      </c>
      <c r="B58" s="339" t="s">
        <v>51</v>
      </c>
      <c r="C58" s="338" t="s">
        <v>326</v>
      </c>
      <c r="D58" s="338" t="s">
        <v>327</v>
      </c>
      <c r="E58" s="338" t="s">
        <v>328</v>
      </c>
      <c r="F58" s="338" t="s">
        <v>329</v>
      </c>
      <c r="G58" s="339">
        <v>100</v>
      </c>
      <c r="H58" s="338">
        <v>5</v>
      </c>
      <c r="I58" s="338">
        <v>5</v>
      </c>
      <c r="J58" s="338">
        <v>5</v>
      </c>
      <c r="K58" s="338">
        <v>5</v>
      </c>
      <c r="L58" s="338">
        <v>5</v>
      </c>
      <c r="M58" s="338">
        <v>5</v>
      </c>
      <c r="N58" s="338">
        <v>5</v>
      </c>
      <c r="O58" s="338" t="s">
        <v>330</v>
      </c>
    </row>
    <row r="59" spans="1:15" ht="25.5">
      <c r="A59" s="1">
        <f t="shared" si="0"/>
        <v>54</v>
      </c>
      <c r="B59" s="339" t="s">
        <v>51</v>
      </c>
      <c r="C59" s="338" t="s">
        <v>326</v>
      </c>
      <c r="D59" s="338" t="s">
        <v>331</v>
      </c>
      <c r="E59" s="338" t="s">
        <v>332</v>
      </c>
      <c r="F59" s="338" t="s">
        <v>224</v>
      </c>
      <c r="G59" s="338">
        <v>96</v>
      </c>
      <c r="H59" s="338">
        <v>5</v>
      </c>
      <c r="I59" s="338">
        <v>5</v>
      </c>
      <c r="J59" s="338">
        <v>5</v>
      </c>
      <c r="K59" s="338">
        <v>5</v>
      </c>
      <c r="L59" s="338">
        <v>5</v>
      </c>
      <c r="M59" s="338">
        <v>5</v>
      </c>
      <c r="N59" s="338">
        <v>5</v>
      </c>
      <c r="O59" s="338" t="s">
        <v>56</v>
      </c>
    </row>
    <row r="60" spans="1:15" ht="25.5">
      <c r="A60" s="1">
        <f t="shared" si="0"/>
        <v>55</v>
      </c>
      <c r="B60" s="338" t="s">
        <v>51</v>
      </c>
      <c r="C60" s="338" t="s">
        <v>326</v>
      </c>
      <c r="D60" s="338" t="s">
        <v>333</v>
      </c>
      <c r="E60" s="338" t="s">
        <v>334</v>
      </c>
      <c r="F60" s="338" t="s">
        <v>335</v>
      </c>
      <c r="G60" s="338">
        <v>76</v>
      </c>
      <c r="H60" s="338">
        <v>4</v>
      </c>
      <c r="I60" s="338">
        <v>4</v>
      </c>
      <c r="J60" s="338">
        <v>4</v>
      </c>
      <c r="K60" s="338">
        <v>4</v>
      </c>
      <c r="L60" s="338">
        <v>4</v>
      </c>
      <c r="M60" s="338">
        <v>4</v>
      </c>
      <c r="N60" s="338">
        <v>4</v>
      </c>
      <c r="O60" s="338" t="s">
        <v>336</v>
      </c>
    </row>
    <row r="61" spans="1:15" ht="25.5">
      <c r="A61" s="1">
        <f t="shared" si="0"/>
        <v>56</v>
      </c>
      <c r="B61" s="338" t="s">
        <v>51</v>
      </c>
      <c r="C61" s="338" t="s">
        <v>326</v>
      </c>
      <c r="D61" s="338" t="s">
        <v>337</v>
      </c>
      <c r="E61" s="338" t="s">
        <v>187</v>
      </c>
      <c r="F61" s="338" t="s">
        <v>297</v>
      </c>
      <c r="G61" s="338">
        <v>88</v>
      </c>
      <c r="H61" s="338">
        <v>4</v>
      </c>
      <c r="I61" s="338">
        <v>4</v>
      </c>
      <c r="J61" s="338">
        <v>4</v>
      </c>
      <c r="K61" s="338">
        <v>4</v>
      </c>
      <c r="L61" s="338">
        <v>4</v>
      </c>
      <c r="M61" s="338">
        <v>4</v>
      </c>
      <c r="N61" s="338">
        <v>4</v>
      </c>
      <c r="O61" s="338" t="s">
        <v>336</v>
      </c>
    </row>
    <row r="62" spans="1:15" ht="25.5">
      <c r="A62" s="1">
        <f t="shared" si="0"/>
        <v>57</v>
      </c>
      <c r="B62" s="338" t="s">
        <v>51</v>
      </c>
      <c r="C62" s="338" t="s">
        <v>326</v>
      </c>
      <c r="D62" s="338" t="s">
        <v>338</v>
      </c>
      <c r="E62" s="338" t="s">
        <v>308</v>
      </c>
      <c r="F62" s="338" t="s">
        <v>197</v>
      </c>
      <c r="G62" s="338">
        <v>98</v>
      </c>
      <c r="H62" s="338">
        <v>5</v>
      </c>
      <c r="I62" s="338">
        <v>5</v>
      </c>
      <c r="J62" s="338">
        <v>5</v>
      </c>
      <c r="K62" s="338">
        <v>5</v>
      </c>
      <c r="L62" s="338">
        <v>5</v>
      </c>
      <c r="M62" s="338">
        <v>5</v>
      </c>
      <c r="N62" s="338">
        <v>5</v>
      </c>
      <c r="O62" s="338" t="s">
        <v>339</v>
      </c>
    </row>
    <row r="63" spans="1:15" ht="25.5">
      <c r="A63" s="1">
        <f t="shared" si="0"/>
        <v>58</v>
      </c>
      <c r="B63" s="338" t="s">
        <v>51</v>
      </c>
      <c r="C63" s="338" t="s">
        <v>326</v>
      </c>
      <c r="D63" s="338" t="s">
        <v>340</v>
      </c>
      <c r="E63" s="338" t="s">
        <v>341</v>
      </c>
      <c r="F63" s="338" t="s">
        <v>342</v>
      </c>
      <c r="G63" s="338">
        <v>81</v>
      </c>
      <c r="H63" s="338">
        <v>4</v>
      </c>
      <c r="I63" s="338">
        <v>4</v>
      </c>
      <c r="J63" s="338">
        <v>4</v>
      </c>
      <c r="K63" s="338">
        <v>4</v>
      </c>
      <c r="L63" s="338">
        <v>4</v>
      </c>
      <c r="M63" s="338">
        <v>4</v>
      </c>
      <c r="N63" s="338">
        <v>4</v>
      </c>
      <c r="O63" s="338" t="s">
        <v>50</v>
      </c>
    </row>
    <row r="64" spans="1:15" ht="25.5">
      <c r="A64" s="1">
        <f t="shared" si="0"/>
        <v>59</v>
      </c>
      <c r="B64" s="333" t="s">
        <v>51</v>
      </c>
      <c r="C64" s="338" t="s">
        <v>326</v>
      </c>
      <c r="D64" s="333" t="s">
        <v>343</v>
      </c>
      <c r="E64" s="333" t="s">
        <v>344</v>
      </c>
      <c r="F64" s="333" t="s">
        <v>345</v>
      </c>
      <c r="G64" s="338">
        <v>91</v>
      </c>
      <c r="H64" s="338">
        <v>5</v>
      </c>
      <c r="I64" s="338">
        <v>5</v>
      </c>
      <c r="J64" s="338">
        <v>5</v>
      </c>
      <c r="K64" s="338">
        <v>5</v>
      </c>
      <c r="L64" s="338">
        <v>5</v>
      </c>
      <c r="M64" s="338">
        <v>5</v>
      </c>
      <c r="N64" s="338">
        <v>5</v>
      </c>
      <c r="O64" s="338" t="s">
        <v>346</v>
      </c>
    </row>
    <row r="65" spans="1:15" ht="25.5">
      <c r="A65" s="1">
        <f t="shared" si="0"/>
        <v>60</v>
      </c>
      <c r="B65" s="340" t="s">
        <v>51</v>
      </c>
      <c r="C65" s="338" t="s">
        <v>326</v>
      </c>
      <c r="D65" s="340" t="s">
        <v>347</v>
      </c>
      <c r="E65" s="340" t="s">
        <v>237</v>
      </c>
      <c r="F65" s="340" t="s">
        <v>345</v>
      </c>
      <c r="G65" s="339">
        <v>73</v>
      </c>
      <c r="H65" s="338">
        <v>3</v>
      </c>
      <c r="I65" s="338">
        <v>3</v>
      </c>
      <c r="J65" s="338">
        <v>3</v>
      </c>
      <c r="K65" s="338">
        <v>3</v>
      </c>
      <c r="L65" s="338">
        <v>3</v>
      </c>
      <c r="M65" s="338">
        <v>3</v>
      </c>
      <c r="N65" s="338">
        <v>3</v>
      </c>
      <c r="O65" s="338" t="s">
        <v>336</v>
      </c>
    </row>
    <row r="66" spans="1:15" ht="12.75">
      <c r="A66" s="1">
        <f t="shared" si="0"/>
        <v>61</v>
      </c>
      <c r="B66" s="2" t="s">
        <v>51</v>
      </c>
      <c r="C66" s="1" t="s">
        <v>348</v>
      </c>
      <c r="D66" s="1" t="s">
        <v>349</v>
      </c>
      <c r="E66" s="1" t="s">
        <v>350</v>
      </c>
      <c r="F66" s="1" t="s">
        <v>242</v>
      </c>
      <c r="G66" s="191">
        <v>73</v>
      </c>
      <c r="H66" s="1">
        <v>4</v>
      </c>
      <c r="I66" s="1">
        <v>4</v>
      </c>
      <c r="J66" s="1">
        <v>4</v>
      </c>
      <c r="K66" s="1">
        <v>4</v>
      </c>
      <c r="L66" s="1">
        <v>4</v>
      </c>
      <c r="M66" s="1">
        <v>4</v>
      </c>
      <c r="N66" s="1">
        <v>4</v>
      </c>
      <c r="O66" s="1"/>
    </row>
    <row r="67" spans="1:15" ht="12.75">
      <c r="A67" s="1">
        <f t="shared" si="0"/>
        <v>62</v>
      </c>
      <c r="B67" s="2" t="s">
        <v>51</v>
      </c>
      <c r="C67" s="1" t="s">
        <v>348</v>
      </c>
      <c r="D67" s="1" t="s">
        <v>351</v>
      </c>
      <c r="E67" s="1" t="s">
        <v>328</v>
      </c>
      <c r="F67" s="1" t="s">
        <v>352</v>
      </c>
      <c r="G67" s="190">
        <v>76</v>
      </c>
      <c r="H67" s="1">
        <v>4</v>
      </c>
      <c r="I67" s="1">
        <v>4</v>
      </c>
      <c r="J67" s="1">
        <v>4</v>
      </c>
      <c r="K67" s="1">
        <v>4</v>
      </c>
      <c r="L67" s="1">
        <v>4</v>
      </c>
      <c r="M67" s="1">
        <v>4</v>
      </c>
      <c r="N67" s="1">
        <v>4</v>
      </c>
      <c r="O67" s="1"/>
    </row>
    <row r="68" spans="1:15" ht="25.5">
      <c r="A68" s="1">
        <f t="shared" si="0"/>
        <v>63</v>
      </c>
      <c r="B68" s="2" t="s">
        <v>51</v>
      </c>
      <c r="C68" s="1" t="s">
        <v>348</v>
      </c>
      <c r="D68" s="188" t="s">
        <v>353</v>
      </c>
      <c r="E68" s="188" t="s">
        <v>354</v>
      </c>
      <c r="F68" s="188" t="s">
        <v>311</v>
      </c>
      <c r="G68" s="192">
        <v>83</v>
      </c>
      <c r="H68" s="1">
        <v>5</v>
      </c>
      <c r="I68" s="1">
        <v>4</v>
      </c>
      <c r="J68" s="1">
        <v>4</v>
      </c>
      <c r="K68" s="1">
        <v>4</v>
      </c>
      <c r="L68" s="1">
        <v>5</v>
      </c>
      <c r="M68" s="1">
        <v>5</v>
      </c>
      <c r="N68" s="1">
        <v>5</v>
      </c>
      <c r="O68" s="341" t="s">
        <v>355</v>
      </c>
    </row>
    <row r="69" spans="1:15" ht="12.75">
      <c r="A69" s="1">
        <f t="shared" si="0"/>
        <v>64</v>
      </c>
      <c r="B69" s="2" t="s">
        <v>51</v>
      </c>
      <c r="C69" s="1" t="s">
        <v>348</v>
      </c>
      <c r="D69" s="193" t="s">
        <v>356</v>
      </c>
      <c r="E69" s="193" t="s">
        <v>279</v>
      </c>
      <c r="F69" s="193" t="s">
        <v>233</v>
      </c>
      <c r="G69" s="191">
        <v>88</v>
      </c>
      <c r="H69" s="1">
        <v>5</v>
      </c>
      <c r="I69" s="1">
        <v>4</v>
      </c>
      <c r="J69" s="1">
        <v>4</v>
      </c>
      <c r="K69" s="1">
        <v>4</v>
      </c>
      <c r="L69" s="1">
        <v>4</v>
      </c>
      <c r="M69" s="1">
        <v>4</v>
      </c>
      <c r="N69" s="1">
        <v>4</v>
      </c>
      <c r="O69" s="342" t="s">
        <v>357</v>
      </c>
    </row>
    <row r="70" spans="1:15" ht="38.25">
      <c r="A70" s="1">
        <f t="shared" si="0"/>
        <v>65</v>
      </c>
      <c r="B70" s="2" t="s">
        <v>51</v>
      </c>
      <c r="C70" s="1" t="s">
        <v>348</v>
      </c>
      <c r="D70" s="1" t="s">
        <v>358</v>
      </c>
      <c r="E70" s="1" t="s">
        <v>305</v>
      </c>
      <c r="F70" s="1" t="s">
        <v>359</v>
      </c>
      <c r="G70" s="191">
        <v>88</v>
      </c>
      <c r="H70" s="188">
        <v>5</v>
      </c>
      <c r="I70" s="188">
        <v>4</v>
      </c>
      <c r="J70" s="188">
        <v>4</v>
      </c>
      <c r="K70" s="188">
        <v>4</v>
      </c>
      <c r="L70" s="188">
        <v>5</v>
      </c>
      <c r="M70" s="188">
        <v>5</v>
      </c>
      <c r="N70" s="188">
        <v>5</v>
      </c>
      <c r="O70" s="343" t="s">
        <v>360</v>
      </c>
    </row>
    <row r="71" spans="1:15" ht="12.75">
      <c r="A71" s="1">
        <f t="shared" si="0"/>
        <v>66</v>
      </c>
      <c r="B71" s="2" t="s">
        <v>51</v>
      </c>
      <c r="C71" s="1" t="s">
        <v>348</v>
      </c>
      <c r="D71" s="1" t="s">
        <v>361</v>
      </c>
      <c r="E71" s="1" t="s">
        <v>308</v>
      </c>
      <c r="F71" s="1" t="s">
        <v>335</v>
      </c>
      <c r="G71" s="191">
        <v>88</v>
      </c>
      <c r="H71" s="1">
        <v>4</v>
      </c>
      <c r="I71" s="1">
        <v>4</v>
      </c>
      <c r="J71" s="1">
        <v>4</v>
      </c>
      <c r="K71" s="1">
        <v>4</v>
      </c>
      <c r="L71" s="1">
        <v>4</v>
      </c>
      <c r="M71" s="1">
        <v>4</v>
      </c>
      <c r="N71" s="1">
        <v>4</v>
      </c>
      <c r="O71" s="342" t="s">
        <v>362</v>
      </c>
    </row>
    <row r="72" spans="1:15" ht="25.5">
      <c r="A72" s="1">
        <f aca="true" t="shared" si="1" ref="A72:A98">A71+1</f>
        <v>67</v>
      </c>
      <c r="B72" s="2" t="s">
        <v>51</v>
      </c>
      <c r="C72" s="1" t="s">
        <v>348</v>
      </c>
      <c r="D72" s="1" t="s">
        <v>363</v>
      </c>
      <c r="E72" s="1" t="s">
        <v>328</v>
      </c>
      <c r="F72" s="1" t="s">
        <v>364</v>
      </c>
      <c r="G72" s="191">
        <v>98</v>
      </c>
      <c r="H72" s="1">
        <v>5</v>
      </c>
      <c r="I72" s="1">
        <v>5</v>
      </c>
      <c r="J72" s="1">
        <v>5</v>
      </c>
      <c r="K72" s="1">
        <v>5</v>
      </c>
      <c r="L72" s="1">
        <v>5</v>
      </c>
      <c r="M72" s="1">
        <v>5</v>
      </c>
      <c r="N72" s="1">
        <v>5</v>
      </c>
      <c r="O72" s="341" t="s">
        <v>365</v>
      </c>
    </row>
    <row r="73" spans="1:15" ht="12.75">
      <c r="A73" s="1">
        <f t="shared" si="1"/>
        <v>68</v>
      </c>
      <c r="B73" s="2" t="s">
        <v>173</v>
      </c>
      <c r="C73" s="188" t="s">
        <v>366</v>
      </c>
      <c r="D73" s="1" t="s">
        <v>367</v>
      </c>
      <c r="E73" s="1" t="s">
        <v>354</v>
      </c>
      <c r="F73" s="1" t="s">
        <v>188</v>
      </c>
      <c r="G73" s="190">
        <v>73</v>
      </c>
      <c r="H73" s="1">
        <v>5</v>
      </c>
      <c r="I73" s="1">
        <v>5</v>
      </c>
      <c r="J73" s="1">
        <v>5</v>
      </c>
      <c r="K73" s="1">
        <v>3</v>
      </c>
      <c r="L73" s="1">
        <v>4</v>
      </c>
      <c r="M73" s="1">
        <v>4</v>
      </c>
      <c r="N73" s="1">
        <v>4</v>
      </c>
      <c r="O73" s="1"/>
    </row>
    <row r="74" spans="1:15" ht="12.75">
      <c r="A74" s="1">
        <f t="shared" si="1"/>
        <v>69</v>
      </c>
      <c r="B74" s="2" t="s">
        <v>173</v>
      </c>
      <c r="C74" s="188" t="s">
        <v>366</v>
      </c>
      <c r="D74" s="1" t="s">
        <v>368</v>
      </c>
      <c r="E74" s="1" t="s">
        <v>320</v>
      </c>
      <c r="F74" s="1" t="s">
        <v>294</v>
      </c>
      <c r="G74" s="191">
        <v>83</v>
      </c>
      <c r="H74" s="1">
        <v>5</v>
      </c>
      <c r="I74" s="1">
        <v>5</v>
      </c>
      <c r="J74" s="1">
        <v>5</v>
      </c>
      <c r="K74" s="1">
        <v>5</v>
      </c>
      <c r="L74" s="1">
        <v>5</v>
      </c>
      <c r="M74" s="1">
        <v>5</v>
      </c>
      <c r="N74" s="1">
        <v>5</v>
      </c>
      <c r="O74" s="1" t="s">
        <v>369</v>
      </c>
    </row>
    <row r="75" spans="1:15" ht="12.75">
      <c r="A75" s="1">
        <f t="shared" si="1"/>
        <v>70</v>
      </c>
      <c r="B75" s="2" t="s">
        <v>173</v>
      </c>
      <c r="C75" s="188" t="s">
        <v>366</v>
      </c>
      <c r="D75" s="1" t="s">
        <v>370</v>
      </c>
      <c r="E75" s="1" t="s">
        <v>320</v>
      </c>
      <c r="F75" s="1" t="s">
        <v>224</v>
      </c>
      <c r="G75" s="191">
        <v>81</v>
      </c>
      <c r="H75" s="1">
        <v>4</v>
      </c>
      <c r="I75" s="1">
        <v>5</v>
      </c>
      <c r="J75" s="1">
        <v>5</v>
      </c>
      <c r="K75" s="1">
        <v>5</v>
      </c>
      <c r="L75" s="1">
        <v>5</v>
      </c>
      <c r="M75" s="1">
        <v>5</v>
      </c>
      <c r="N75" s="1">
        <v>5</v>
      </c>
      <c r="O75" s="1"/>
    </row>
    <row r="76" spans="1:15" ht="12.75">
      <c r="A76" s="1">
        <f t="shared" si="1"/>
        <v>71</v>
      </c>
      <c r="B76" s="2" t="s">
        <v>173</v>
      </c>
      <c r="C76" s="188" t="s">
        <v>366</v>
      </c>
      <c r="D76" s="1" t="s">
        <v>371</v>
      </c>
      <c r="E76" s="1" t="s">
        <v>372</v>
      </c>
      <c r="F76" s="1" t="s">
        <v>238</v>
      </c>
      <c r="G76" s="191">
        <v>81</v>
      </c>
      <c r="H76" s="1">
        <v>5</v>
      </c>
      <c r="I76" s="1">
        <v>5</v>
      </c>
      <c r="J76" s="1">
        <v>5</v>
      </c>
      <c r="K76" s="1">
        <v>5</v>
      </c>
      <c r="L76" s="1">
        <v>5</v>
      </c>
      <c r="M76" s="1">
        <v>5</v>
      </c>
      <c r="N76" s="1">
        <v>5</v>
      </c>
      <c r="O76" s="1" t="s">
        <v>369</v>
      </c>
    </row>
    <row r="77" spans="1:15" ht="12.75">
      <c r="A77" s="1">
        <f t="shared" si="1"/>
        <v>72</v>
      </c>
      <c r="B77" s="2" t="s">
        <v>173</v>
      </c>
      <c r="C77" s="188" t="s">
        <v>366</v>
      </c>
      <c r="D77" s="188" t="s">
        <v>373</v>
      </c>
      <c r="E77" s="188" t="s">
        <v>374</v>
      </c>
      <c r="F77" s="188" t="s">
        <v>311</v>
      </c>
      <c r="G77" s="192">
        <v>78</v>
      </c>
      <c r="H77" s="188">
        <v>5</v>
      </c>
      <c r="I77" s="188">
        <v>5</v>
      </c>
      <c r="J77" s="188">
        <v>5</v>
      </c>
      <c r="K77" s="188">
        <v>5</v>
      </c>
      <c r="L77" s="188">
        <v>5</v>
      </c>
      <c r="M77" s="188">
        <v>5</v>
      </c>
      <c r="N77" s="188">
        <v>5</v>
      </c>
      <c r="O77" s="188" t="s">
        <v>375</v>
      </c>
    </row>
    <row r="78" spans="1:15" ht="12.75">
      <c r="A78" s="1">
        <f t="shared" si="1"/>
        <v>73</v>
      </c>
      <c r="B78" s="2" t="s">
        <v>173</v>
      </c>
      <c r="C78" s="188" t="s">
        <v>366</v>
      </c>
      <c r="D78" s="1" t="s">
        <v>376</v>
      </c>
      <c r="E78" s="1" t="s">
        <v>187</v>
      </c>
      <c r="F78" s="1" t="s">
        <v>206</v>
      </c>
      <c r="G78" s="191">
        <v>73</v>
      </c>
      <c r="H78" s="1">
        <v>5</v>
      </c>
      <c r="I78" s="1">
        <v>4</v>
      </c>
      <c r="J78" s="1">
        <v>5</v>
      </c>
      <c r="K78" s="1">
        <v>5</v>
      </c>
      <c r="L78" s="1">
        <v>4</v>
      </c>
      <c r="M78" s="1">
        <v>4</v>
      </c>
      <c r="N78" s="1">
        <v>5</v>
      </c>
      <c r="O78" s="1" t="s">
        <v>377</v>
      </c>
    </row>
    <row r="79" spans="1:15" ht="12.75">
      <c r="A79" s="1">
        <f t="shared" si="1"/>
        <v>74</v>
      </c>
      <c r="B79" s="2" t="s">
        <v>173</v>
      </c>
      <c r="C79" s="188" t="s">
        <v>366</v>
      </c>
      <c r="D79" s="193" t="s">
        <v>378</v>
      </c>
      <c r="E79" s="193" t="s">
        <v>379</v>
      </c>
      <c r="F79" s="193" t="s">
        <v>380</v>
      </c>
      <c r="G79" s="191">
        <v>78</v>
      </c>
      <c r="H79" s="1">
        <v>5</v>
      </c>
      <c r="I79" s="1">
        <v>5</v>
      </c>
      <c r="J79" s="1">
        <v>5</v>
      </c>
      <c r="K79" s="1">
        <v>5</v>
      </c>
      <c r="L79" s="1">
        <v>5</v>
      </c>
      <c r="M79" s="1">
        <v>5</v>
      </c>
      <c r="N79" s="1">
        <v>5</v>
      </c>
      <c r="O79" s="1" t="s">
        <v>369</v>
      </c>
    </row>
    <row r="80" spans="1:15" ht="12.75">
      <c r="A80" s="1">
        <f t="shared" si="1"/>
        <v>75</v>
      </c>
      <c r="B80" s="2" t="s">
        <v>173</v>
      </c>
      <c r="C80" s="188" t="s">
        <v>366</v>
      </c>
      <c r="D80" s="1" t="s">
        <v>381</v>
      </c>
      <c r="E80" s="1" t="s">
        <v>344</v>
      </c>
      <c r="F80" s="1" t="s">
        <v>382</v>
      </c>
      <c r="G80" s="190">
        <v>81</v>
      </c>
      <c r="H80" s="1">
        <v>4</v>
      </c>
      <c r="I80" s="1">
        <v>5</v>
      </c>
      <c r="J80" s="1">
        <v>5</v>
      </c>
      <c r="K80" s="1">
        <v>5</v>
      </c>
      <c r="L80" s="1">
        <v>5</v>
      </c>
      <c r="M80" s="1">
        <v>5</v>
      </c>
      <c r="N80" s="1">
        <v>5</v>
      </c>
      <c r="O80" s="1"/>
    </row>
    <row r="81" spans="1:15" ht="12.75">
      <c r="A81" s="1">
        <f t="shared" si="1"/>
        <v>76</v>
      </c>
      <c r="B81" s="2" t="s">
        <v>51</v>
      </c>
      <c r="C81" s="1" t="s">
        <v>383</v>
      </c>
      <c r="D81" s="1" t="s">
        <v>384</v>
      </c>
      <c r="E81" s="1" t="s">
        <v>222</v>
      </c>
      <c r="F81" s="1" t="s">
        <v>224</v>
      </c>
      <c r="G81" s="190">
        <v>81</v>
      </c>
      <c r="H81" s="1">
        <v>5</v>
      </c>
      <c r="I81" s="1">
        <v>5</v>
      </c>
      <c r="J81" s="1">
        <v>5</v>
      </c>
      <c r="K81" s="1">
        <v>5</v>
      </c>
      <c r="L81" s="1">
        <v>5</v>
      </c>
      <c r="M81" s="1">
        <v>5</v>
      </c>
      <c r="N81" s="1">
        <v>5</v>
      </c>
      <c r="O81" s="1" t="s">
        <v>385</v>
      </c>
    </row>
    <row r="82" spans="1:15" ht="12.75">
      <c r="A82" s="1">
        <f t="shared" si="1"/>
        <v>77</v>
      </c>
      <c r="B82" s="2" t="s">
        <v>51</v>
      </c>
      <c r="C82" s="1" t="s">
        <v>383</v>
      </c>
      <c r="D82" s="1" t="s">
        <v>386</v>
      </c>
      <c r="E82" s="1" t="s">
        <v>387</v>
      </c>
      <c r="F82" s="1" t="s">
        <v>206</v>
      </c>
      <c r="G82" s="191">
        <v>91</v>
      </c>
      <c r="H82" s="1">
        <v>4</v>
      </c>
      <c r="I82" s="1">
        <v>3</v>
      </c>
      <c r="J82" s="1">
        <v>4</v>
      </c>
      <c r="K82" s="1">
        <v>4</v>
      </c>
      <c r="L82" s="1">
        <v>4</v>
      </c>
      <c r="M82" s="1">
        <v>4</v>
      </c>
      <c r="N82" s="1">
        <v>4</v>
      </c>
      <c r="O82" s="1"/>
    </row>
    <row r="83" spans="1:15" ht="12.75">
      <c r="A83" s="1">
        <f t="shared" si="1"/>
        <v>78</v>
      </c>
      <c r="B83" s="2" t="s">
        <v>51</v>
      </c>
      <c r="C83" s="1" t="s">
        <v>383</v>
      </c>
      <c r="D83" s="1" t="s">
        <v>388</v>
      </c>
      <c r="E83" s="1" t="s">
        <v>374</v>
      </c>
      <c r="F83" s="1" t="s">
        <v>297</v>
      </c>
      <c r="G83" s="191">
        <v>96</v>
      </c>
      <c r="H83" s="1">
        <v>5</v>
      </c>
      <c r="I83" s="1">
        <v>5</v>
      </c>
      <c r="J83" s="1">
        <v>5</v>
      </c>
      <c r="K83" s="1">
        <v>5</v>
      </c>
      <c r="L83" s="1">
        <v>5</v>
      </c>
      <c r="M83" s="1">
        <v>5</v>
      </c>
      <c r="N83" s="1">
        <v>5</v>
      </c>
      <c r="O83" s="1" t="s">
        <v>51</v>
      </c>
    </row>
    <row r="84" spans="1:15" ht="12.75">
      <c r="A84" s="1">
        <f t="shared" si="1"/>
        <v>79</v>
      </c>
      <c r="B84" s="2" t="s">
        <v>51</v>
      </c>
      <c r="C84" s="1" t="s">
        <v>383</v>
      </c>
      <c r="D84" s="1" t="s">
        <v>389</v>
      </c>
      <c r="E84" s="1" t="s">
        <v>390</v>
      </c>
      <c r="F84" s="1" t="s">
        <v>177</v>
      </c>
      <c r="G84" s="191">
        <v>76</v>
      </c>
      <c r="H84" s="1">
        <v>3</v>
      </c>
      <c r="I84" s="1">
        <v>4</v>
      </c>
      <c r="J84" s="1">
        <v>4</v>
      </c>
      <c r="K84" s="1">
        <v>4</v>
      </c>
      <c r="L84" s="1">
        <v>4</v>
      </c>
      <c r="M84" s="1">
        <v>4</v>
      </c>
      <c r="N84" s="1">
        <v>4</v>
      </c>
      <c r="O84" s="1"/>
    </row>
    <row r="85" spans="1:15" ht="12.75">
      <c r="A85" s="1">
        <f t="shared" si="1"/>
        <v>80</v>
      </c>
      <c r="B85" s="2" t="s">
        <v>51</v>
      </c>
      <c r="C85" s="1" t="s">
        <v>383</v>
      </c>
      <c r="D85" s="188" t="s">
        <v>391</v>
      </c>
      <c r="E85" s="188" t="s">
        <v>205</v>
      </c>
      <c r="F85" s="188" t="s">
        <v>197</v>
      </c>
      <c r="G85" s="192">
        <v>91</v>
      </c>
      <c r="H85" s="188">
        <v>5</v>
      </c>
      <c r="I85" s="188">
        <v>5</v>
      </c>
      <c r="J85" s="188">
        <v>5</v>
      </c>
      <c r="K85" s="188">
        <v>5</v>
      </c>
      <c r="L85" s="188">
        <v>5</v>
      </c>
      <c r="M85" s="188">
        <v>5</v>
      </c>
      <c r="N85" s="188">
        <v>5</v>
      </c>
      <c r="O85" s="188" t="s">
        <v>51</v>
      </c>
    </row>
    <row r="86" spans="1:15" ht="12.75">
      <c r="A86" s="1">
        <f t="shared" si="1"/>
        <v>81</v>
      </c>
      <c r="B86" s="2" t="s">
        <v>51</v>
      </c>
      <c r="C86" s="1" t="s">
        <v>383</v>
      </c>
      <c r="D86" s="1" t="s">
        <v>392</v>
      </c>
      <c r="E86" s="1" t="s">
        <v>277</v>
      </c>
      <c r="F86" s="1" t="s">
        <v>393</v>
      </c>
      <c r="G86" s="191">
        <v>91</v>
      </c>
      <c r="H86" s="1">
        <v>4</v>
      </c>
      <c r="I86" s="1">
        <v>4</v>
      </c>
      <c r="J86" s="1">
        <v>4</v>
      </c>
      <c r="K86" s="1">
        <v>4</v>
      </c>
      <c r="L86" s="1">
        <v>4</v>
      </c>
      <c r="M86" s="1">
        <v>4</v>
      </c>
      <c r="N86" s="1">
        <v>4</v>
      </c>
      <c r="O86" s="1"/>
    </row>
    <row r="87" spans="1:15" ht="12.75">
      <c r="A87" s="1">
        <f t="shared" si="1"/>
        <v>82</v>
      </c>
      <c r="B87" s="2" t="s">
        <v>51</v>
      </c>
      <c r="C87" s="1" t="s">
        <v>383</v>
      </c>
      <c r="D87" s="193" t="s">
        <v>394</v>
      </c>
      <c r="E87" s="193" t="s">
        <v>341</v>
      </c>
      <c r="F87" s="193" t="s">
        <v>233</v>
      </c>
      <c r="G87" s="191">
        <v>88</v>
      </c>
      <c r="H87" s="1">
        <v>4</v>
      </c>
      <c r="I87" s="1">
        <v>4</v>
      </c>
      <c r="J87" s="1">
        <v>4</v>
      </c>
      <c r="K87" s="1">
        <v>4</v>
      </c>
      <c r="L87" s="1">
        <v>4</v>
      </c>
      <c r="M87" s="1">
        <v>4</v>
      </c>
      <c r="N87" s="1">
        <v>4</v>
      </c>
      <c r="O87" s="1"/>
    </row>
    <row r="88" spans="1:15" ht="12.75">
      <c r="A88" s="1">
        <f t="shared" si="1"/>
        <v>83</v>
      </c>
      <c r="B88" s="2" t="s">
        <v>51</v>
      </c>
      <c r="C88" s="1" t="s">
        <v>383</v>
      </c>
      <c r="D88" s="1" t="s">
        <v>395</v>
      </c>
      <c r="E88" s="1" t="s">
        <v>396</v>
      </c>
      <c r="F88" s="1" t="s">
        <v>294</v>
      </c>
      <c r="G88" s="190">
        <v>93</v>
      </c>
      <c r="H88" s="1">
        <v>4</v>
      </c>
      <c r="I88" s="1">
        <v>5</v>
      </c>
      <c r="J88" s="1">
        <v>5</v>
      </c>
      <c r="K88" s="1">
        <v>4</v>
      </c>
      <c r="L88" s="1">
        <v>5</v>
      </c>
      <c r="M88" s="1">
        <v>5</v>
      </c>
      <c r="N88" s="1">
        <v>5</v>
      </c>
      <c r="O88" s="1"/>
    </row>
    <row r="89" spans="1:15" ht="12.75">
      <c r="A89" s="1">
        <f t="shared" si="1"/>
        <v>84</v>
      </c>
      <c r="B89" s="2" t="s">
        <v>51</v>
      </c>
      <c r="C89" s="1" t="s">
        <v>383</v>
      </c>
      <c r="D89" s="1" t="s">
        <v>397</v>
      </c>
      <c r="E89" s="1" t="s">
        <v>187</v>
      </c>
      <c r="F89" s="1" t="s">
        <v>398</v>
      </c>
      <c r="G89" s="191">
        <v>93</v>
      </c>
      <c r="H89" s="1">
        <v>5</v>
      </c>
      <c r="I89" s="1">
        <v>5</v>
      </c>
      <c r="J89" s="1">
        <v>5</v>
      </c>
      <c r="K89" s="1">
        <v>5</v>
      </c>
      <c r="L89" s="1">
        <v>5</v>
      </c>
      <c r="M89" s="1">
        <v>5</v>
      </c>
      <c r="N89" s="1">
        <v>5</v>
      </c>
      <c r="O89" s="1" t="s">
        <v>214</v>
      </c>
    </row>
    <row r="90" spans="1:15" ht="12.75">
      <c r="A90" s="1">
        <f t="shared" si="1"/>
        <v>85</v>
      </c>
      <c r="B90" s="2" t="s">
        <v>51</v>
      </c>
      <c r="C90" s="1" t="s">
        <v>383</v>
      </c>
      <c r="D90" s="1" t="s">
        <v>399</v>
      </c>
      <c r="E90" s="1" t="s">
        <v>341</v>
      </c>
      <c r="F90" s="1" t="s">
        <v>224</v>
      </c>
      <c r="G90" s="191">
        <v>93</v>
      </c>
      <c r="H90" s="1">
        <v>5</v>
      </c>
      <c r="I90" s="1">
        <v>5</v>
      </c>
      <c r="J90" s="1">
        <v>5</v>
      </c>
      <c r="K90" s="1">
        <v>4</v>
      </c>
      <c r="L90" s="1">
        <v>5</v>
      </c>
      <c r="M90" s="1">
        <v>5</v>
      </c>
      <c r="N90" s="1">
        <v>5</v>
      </c>
      <c r="O90" s="1" t="s">
        <v>400</v>
      </c>
    </row>
    <row r="91" spans="1:15" ht="12.75">
      <c r="A91" s="1">
        <f t="shared" si="1"/>
        <v>86</v>
      </c>
      <c r="B91" s="2" t="s">
        <v>51</v>
      </c>
      <c r="C91" s="1" t="s">
        <v>383</v>
      </c>
      <c r="D91" s="1" t="s">
        <v>401</v>
      </c>
      <c r="E91" s="1" t="s">
        <v>222</v>
      </c>
      <c r="F91" s="1" t="s">
        <v>402</v>
      </c>
      <c r="G91" s="191">
        <v>73</v>
      </c>
      <c r="H91" s="1">
        <v>4</v>
      </c>
      <c r="I91" s="1">
        <v>4</v>
      </c>
      <c r="J91" s="1">
        <v>4</v>
      </c>
      <c r="K91" s="1">
        <v>4</v>
      </c>
      <c r="L91" s="1">
        <v>4</v>
      </c>
      <c r="M91" s="1">
        <v>4</v>
      </c>
      <c r="N91" s="1">
        <v>4</v>
      </c>
      <c r="O91" s="1" t="s">
        <v>403</v>
      </c>
    </row>
    <row r="92" spans="1:15" ht="12.75">
      <c r="A92" s="1">
        <f t="shared" si="1"/>
        <v>87</v>
      </c>
      <c r="B92" s="2" t="s">
        <v>51</v>
      </c>
      <c r="C92" s="1" t="s">
        <v>383</v>
      </c>
      <c r="D92" s="2" t="s">
        <v>404</v>
      </c>
      <c r="E92" s="2" t="s">
        <v>405</v>
      </c>
      <c r="F92" s="2" t="s">
        <v>314</v>
      </c>
      <c r="G92" s="190">
        <v>88</v>
      </c>
      <c r="H92" s="1">
        <v>5</v>
      </c>
      <c r="I92" s="1">
        <v>5</v>
      </c>
      <c r="J92" s="1">
        <v>5</v>
      </c>
      <c r="K92" s="1">
        <v>5</v>
      </c>
      <c r="L92" s="1">
        <v>5</v>
      </c>
      <c r="M92" s="1">
        <v>5</v>
      </c>
      <c r="N92" s="1">
        <v>5</v>
      </c>
      <c r="O92" s="1" t="s">
        <v>406</v>
      </c>
    </row>
    <row r="93" spans="1:15" ht="12.75">
      <c r="A93" s="1">
        <f t="shared" si="1"/>
        <v>88</v>
      </c>
      <c r="B93" s="2" t="s">
        <v>51</v>
      </c>
      <c r="C93" s="1" t="s">
        <v>383</v>
      </c>
      <c r="D93" s="1" t="s">
        <v>407</v>
      </c>
      <c r="E93" s="1" t="s">
        <v>209</v>
      </c>
      <c r="F93" s="1" t="s">
        <v>233</v>
      </c>
      <c r="G93" s="191">
        <v>91</v>
      </c>
      <c r="H93" s="1">
        <v>5</v>
      </c>
      <c r="I93" s="1">
        <v>4</v>
      </c>
      <c r="J93" s="1">
        <v>5</v>
      </c>
      <c r="K93" s="1">
        <v>4</v>
      </c>
      <c r="L93" s="1">
        <v>4</v>
      </c>
      <c r="M93" s="1">
        <v>4</v>
      </c>
      <c r="N93" s="1">
        <v>4</v>
      </c>
      <c r="O93" s="1" t="s">
        <v>210</v>
      </c>
    </row>
    <row r="94" spans="1:15" ht="12.75">
      <c r="A94" s="1">
        <f t="shared" si="1"/>
        <v>89</v>
      </c>
      <c r="B94" s="2" t="s">
        <v>51</v>
      </c>
      <c r="C94" s="1" t="s">
        <v>383</v>
      </c>
      <c r="D94" s="1" t="s">
        <v>408</v>
      </c>
      <c r="E94" s="1" t="s">
        <v>257</v>
      </c>
      <c r="F94" s="1" t="s">
        <v>314</v>
      </c>
      <c r="G94" s="191">
        <v>88</v>
      </c>
      <c r="H94" s="1">
        <v>3</v>
      </c>
      <c r="I94" s="1">
        <v>3</v>
      </c>
      <c r="J94" s="1">
        <v>3</v>
      </c>
      <c r="K94" s="1">
        <v>3</v>
      </c>
      <c r="L94" s="1">
        <v>3</v>
      </c>
      <c r="M94" s="1">
        <v>3</v>
      </c>
      <c r="N94" s="1">
        <v>3</v>
      </c>
      <c r="O94" s="1"/>
    </row>
    <row r="95" spans="1:15" ht="12.75">
      <c r="A95" s="1">
        <f t="shared" si="1"/>
        <v>90</v>
      </c>
      <c r="B95" s="2" t="s">
        <v>51</v>
      </c>
      <c r="C95" s="1" t="s">
        <v>383</v>
      </c>
      <c r="D95" s="1" t="s">
        <v>409</v>
      </c>
      <c r="E95" s="1" t="s">
        <v>410</v>
      </c>
      <c r="F95" s="1" t="s">
        <v>275</v>
      </c>
      <c r="G95" s="191">
        <v>83</v>
      </c>
      <c r="H95" s="1">
        <v>4</v>
      </c>
      <c r="I95" s="1">
        <v>4</v>
      </c>
      <c r="J95" s="1">
        <v>4</v>
      </c>
      <c r="K95" s="1">
        <v>4</v>
      </c>
      <c r="L95" s="1">
        <v>5</v>
      </c>
      <c r="M95" s="1">
        <v>5</v>
      </c>
      <c r="N95" s="1">
        <v>5</v>
      </c>
      <c r="O95" s="1" t="s">
        <v>214</v>
      </c>
    </row>
    <row r="96" spans="1:15" ht="12.75">
      <c r="A96" s="1">
        <f t="shared" si="1"/>
        <v>91</v>
      </c>
      <c r="B96" s="2" t="s">
        <v>51</v>
      </c>
      <c r="C96" s="1" t="s">
        <v>383</v>
      </c>
      <c r="D96" s="1" t="s">
        <v>411</v>
      </c>
      <c r="E96" s="1" t="s">
        <v>317</v>
      </c>
      <c r="F96" s="1" t="s">
        <v>197</v>
      </c>
      <c r="G96" s="191">
        <v>91</v>
      </c>
      <c r="H96" s="1">
        <v>4</v>
      </c>
      <c r="I96" s="1">
        <v>4</v>
      </c>
      <c r="J96" s="1">
        <v>4</v>
      </c>
      <c r="K96" s="1">
        <v>4</v>
      </c>
      <c r="L96" s="1">
        <v>4</v>
      </c>
      <c r="M96" s="1">
        <v>4</v>
      </c>
      <c r="N96" s="1">
        <v>4</v>
      </c>
      <c r="O96" s="1" t="s">
        <v>412</v>
      </c>
    </row>
    <row r="97" spans="1:15" ht="12.75">
      <c r="A97" s="1">
        <f t="shared" si="1"/>
        <v>92</v>
      </c>
      <c r="B97" s="2" t="s">
        <v>51</v>
      </c>
      <c r="C97" s="1" t="s">
        <v>383</v>
      </c>
      <c r="D97" s="1" t="s">
        <v>413</v>
      </c>
      <c r="E97" s="1" t="s">
        <v>414</v>
      </c>
      <c r="F97" s="1" t="s">
        <v>415</v>
      </c>
      <c r="G97" s="191">
        <v>93</v>
      </c>
      <c r="H97" s="1">
        <v>5</v>
      </c>
      <c r="I97" s="1">
        <v>4</v>
      </c>
      <c r="J97" s="1">
        <v>4</v>
      </c>
      <c r="K97" s="1">
        <v>4</v>
      </c>
      <c r="L97" s="1">
        <v>5</v>
      </c>
      <c r="M97" s="1">
        <v>5</v>
      </c>
      <c r="N97" s="1">
        <v>5</v>
      </c>
      <c r="O97" s="1" t="s">
        <v>416</v>
      </c>
    </row>
    <row r="98" spans="1:15" ht="12.75">
      <c r="A98" s="17">
        <f t="shared" si="1"/>
        <v>93</v>
      </c>
      <c r="B98" s="2" t="s">
        <v>51</v>
      </c>
      <c r="C98" s="1" t="s">
        <v>383</v>
      </c>
      <c r="D98" s="1" t="s">
        <v>417</v>
      </c>
      <c r="E98" s="1" t="s">
        <v>418</v>
      </c>
      <c r="F98" s="1" t="s">
        <v>177</v>
      </c>
      <c r="G98" s="191">
        <v>83</v>
      </c>
      <c r="H98" s="1">
        <v>5</v>
      </c>
      <c r="I98" s="1">
        <v>4</v>
      </c>
      <c r="J98" s="1">
        <v>4</v>
      </c>
      <c r="K98" s="1">
        <v>5</v>
      </c>
      <c r="L98" s="1">
        <v>5</v>
      </c>
      <c r="M98" s="1">
        <v>5</v>
      </c>
      <c r="N98" s="1">
        <v>5</v>
      </c>
      <c r="O98" s="1"/>
    </row>
    <row r="101" spans="1:15" ht="25.5">
      <c r="A101">
        <v>1</v>
      </c>
      <c r="B101" s="2" t="s">
        <v>48</v>
      </c>
      <c r="C101" s="338" t="s">
        <v>326</v>
      </c>
      <c r="D101" s="338" t="s">
        <v>419</v>
      </c>
      <c r="E101" s="338" t="s">
        <v>420</v>
      </c>
      <c r="F101" s="338" t="s">
        <v>421</v>
      </c>
      <c r="G101" s="338">
        <v>77</v>
      </c>
      <c r="H101" s="338">
        <v>5</v>
      </c>
      <c r="I101" s="338">
        <v>5</v>
      </c>
      <c r="J101" s="338">
        <v>5</v>
      </c>
      <c r="K101" s="338">
        <v>5</v>
      </c>
      <c r="L101" s="338">
        <v>5</v>
      </c>
      <c r="M101" s="338">
        <v>5</v>
      </c>
      <c r="N101" s="338">
        <v>5</v>
      </c>
      <c r="O101" s="338" t="s">
        <v>56</v>
      </c>
    </row>
    <row r="102" spans="1:15" ht="12.75">
      <c r="A102">
        <v>2</v>
      </c>
      <c r="B102" s="2" t="s">
        <v>48</v>
      </c>
      <c r="C102" s="1" t="s">
        <v>348</v>
      </c>
      <c r="D102" s="2" t="s">
        <v>422</v>
      </c>
      <c r="E102" s="2" t="s">
        <v>423</v>
      </c>
      <c r="F102" s="2" t="s">
        <v>238</v>
      </c>
      <c r="G102" s="190">
        <v>75</v>
      </c>
      <c r="H102" s="2">
        <v>4</v>
      </c>
      <c r="I102" s="2">
        <v>4</v>
      </c>
      <c r="J102" s="2">
        <v>4</v>
      </c>
      <c r="K102" s="2">
        <v>4</v>
      </c>
      <c r="L102" s="2">
        <v>4</v>
      </c>
      <c r="M102" s="2">
        <v>4</v>
      </c>
      <c r="N102" s="2">
        <v>4</v>
      </c>
      <c r="O102" s="1"/>
    </row>
    <row r="103" spans="1:15" ht="12.75">
      <c r="A103">
        <v>3</v>
      </c>
      <c r="B103" s="2" t="s">
        <v>48</v>
      </c>
      <c r="C103" s="1" t="s">
        <v>348</v>
      </c>
      <c r="D103" s="1" t="s">
        <v>351</v>
      </c>
      <c r="E103" s="1" t="s">
        <v>328</v>
      </c>
      <c r="F103" s="1" t="s">
        <v>352</v>
      </c>
      <c r="G103" s="191">
        <v>84</v>
      </c>
      <c r="H103" s="2">
        <v>4</v>
      </c>
      <c r="I103" s="2">
        <v>5</v>
      </c>
      <c r="J103" s="2">
        <v>5</v>
      </c>
      <c r="K103" s="2">
        <v>5</v>
      </c>
      <c r="L103" s="2">
        <v>5</v>
      </c>
      <c r="M103" s="2">
        <v>5</v>
      </c>
      <c r="N103" s="2">
        <v>5</v>
      </c>
      <c r="O103" s="1"/>
    </row>
    <row r="104" spans="1:15" ht="12.75">
      <c r="A104" s="12">
        <v>4</v>
      </c>
      <c r="B104" s="2" t="s">
        <v>48</v>
      </c>
      <c r="C104" s="1" t="s">
        <v>348</v>
      </c>
      <c r="D104" s="1" t="s">
        <v>349</v>
      </c>
      <c r="E104" s="1" t="s">
        <v>350</v>
      </c>
      <c r="F104" s="1" t="s">
        <v>242</v>
      </c>
      <c r="G104" s="191">
        <v>79</v>
      </c>
      <c r="H104" s="2">
        <v>4</v>
      </c>
      <c r="I104" s="2">
        <v>4</v>
      </c>
      <c r="J104" s="2">
        <v>4</v>
      </c>
      <c r="K104" s="2">
        <v>4</v>
      </c>
      <c r="L104" s="2">
        <v>5</v>
      </c>
      <c r="M104" s="2">
        <v>5</v>
      </c>
      <c r="N104" s="2">
        <v>4</v>
      </c>
      <c r="O104" s="1"/>
    </row>
    <row r="105" spans="1:15" ht="25.5">
      <c r="A105">
        <v>5</v>
      </c>
      <c r="B105" s="2" t="s">
        <v>48</v>
      </c>
      <c r="C105" s="1" t="s">
        <v>348</v>
      </c>
      <c r="D105" s="1" t="s">
        <v>363</v>
      </c>
      <c r="E105" s="1" t="s">
        <v>328</v>
      </c>
      <c r="F105" s="1" t="s">
        <v>364</v>
      </c>
      <c r="G105" s="191">
        <v>88</v>
      </c>
      <c r="H105" s="1">
        <v>5</v>
      </c>
      <c r="I105" s="1">
        <v>5</v>
      </c>
      <c r="J105" s="1">
        <v>5</v>
      </c>
      <c r="K105" s="1">
        <v>5</v>
      </c>
      <c r="L105" s="1">
        <v>5</v>
      </c>
      <c r="M105" s="1">
        <v>5</v>
      </c>
      <c r="N105" s="1">
        <v>5</v>
      </c>
      <c r="O105" s="341" t="s">
        <v>365</v>
      </c>
    </row>
    <row r="106" spans="1:15" ht="12.75">
      <c r="A106" s="3">
        <v>6</v>
      </c>
      <c r="B106" s="2" t="s">
        <v>48</v>
      </c>
      <c r="C106" s="1" t="s">
        <v>255</v>
      </c>
      <c r="D106" s="1" t="s">
        <v>267</v>
      </c>
      <c r="E106" s="1" t="s">
        <v>268</v>
      </c>
      <c r="F106" s="1" t="s">
        <v>269</v>
      </c>
      <c r="G106" s="191">
        <v>73</v>
      </c>
      <c r="H106" s="1">
        <v>5</v>
      </c>
      <c r="I106" s="1">
        <v>5</v>
      </c>
      <c r="J106" s="1">
        <v>5</v>
      </c>
      <c r="K106" s="1">
        <v>5</v>
      </c>
      <c r="L106" s="1">
        <v>5</v>
      </c>
      <c r="M106" s="1">
        <v>5</v>
      </c>
      <c r="N106" s="1">
        <v>5</v>
      </c>
      <c r="O106" s="1"/>
    </row>
    <row r="109" spans="1:15" ht="12.75">
      <c r="A109">
        <v>1</v>
      </c>
      <c r="B109" s="2" t="s">
        <v>56</v>
      </c>
      <c r="C109" s="1" t="s">
        <v>255</v>
      </c>
      <c r="D109" s="1" t="s">
        <v>259</v>
      </c>
      <c r="E109" s="1" t="s">
        <v>260</v>
      </c>
      <c r="F109" s="1" t="s">
        <v>206</v>
      </c>
      <c r="G109" s="191">
        <v>76</v>
      </c>
      <c r="H109" s="1">
        <v>5</v>
      </c>
      <c r="I109" s="1">
        <v>5</v>
      </c>
      <c r="J109" s="1">
        <v>5</v>
      </c>
      <c r="K109" s="1">
        <v>5</v>
      </c>
      <c r="L109" s="1">
        <v>5</v>
      </c>
      <c r="M109" s="1">
        <v>5</v>
      </c>
      <c r="N109" s="1">
        <v>5</v>
      </c>
      <c r="O109" s="1" t="s">
        <v>261</v>
      </c>
    </row>
    <row r="110" spans="1:15" ht="12.75">
      <c r="A110" s="3">
        <v>2</v>
      </c>
      <c r="B110" s="2" t="s">
        <v>56</v>
      </c>
      <c r="C110" s="1" t="s">
        <v>255</v>
      </c>
      <c r="D110" s="193" t="s">
        <v>272</v>
      </c>
      <c r="E110" s="193" t="s">
        <v>187</v>
      </c>
      <c r="F110" s="193" t="s">
        <v>227</v>
      </c>
      <c r="G110" s="191">
        <v>80</v>
      </c>
      <c r="H110" s="1">
        <v>5</v>
      </c>
      <c r="I110" s="1">
        <v>5</v>
      </c>
      <c r="J110" s="1">
        <v>5</v>
      </c>
      <c r="K110" s="1">
        <v>5</v>
      </c>
      <c r="L110" s="1">
        <v>5</v>
      </c>
      <c r="M110" s="1">
        <v>5</v>
      </c>
      <c r="N110" s="1">
        <v>5</v>
      </c>
      <c r="O110" s="1" t="s">
        <v>51</v>
      </c>
    </row>
    <row r="112" spans="1:15" ht="12.75">
      <c r="A112">
        <v>1</v>
      </c>
      <c r="B112" s="2" t="s">
        <v>210</v>
      </c>
      <c r="C112" s="1" t="s">
        <v>280</v>
      </c>
      <c r="D112" s="1" t="s">
        <v>281</v>
      </c>
      <c r="E112" s="1" t="s">
        <v>282</v>
      </c>
      <c r="F112" s="1" t="s">
        <v>188</v>
      </c>
      <c r="G112" s="191">
        <v>84</v>
      </c>
      <c r="H112" s="1">
        <v>4</v>
      </c>
      <c r="I112" s="1">
        <v>5</v>
      </c>
      <c r="J112" s="1">
        <v>5</v>
      </c>
      <c r="K112" s="1">
        <v>5</v>
      </c>
      <c r="L112" s="1">
        <v>5</v>
      </c>
      <c r="M112" s="1">
        <v>5</v>
      </c>
      <c r="N112" s="1">
        <v>5</v>
      </c>
      <c r="O112" s="1" t="s">
        <v>189</v>
      </c>
    </row>
    <row r="113" spans="1:15" ht="12.75">
      <c r="A113">
        <v>2</v>
      </c>
      <c r="B113" s="1" t="s">
        <v>210</v>
      </c>
      <c r="C113" s="1" t="s">
        <v>280</v>
      </c>
      <c r="D113" s="1" t="s">
        <v>424</v>
      </c>
      <c r="E113" s="1" t="s">
        <v>418</v>
      </c>
      <c r="F113" s="1" t="s">
        <v>201</v>
      </c>
      <c r="G113" s="1">
        <v>80</v>
      </c>
      <c r="H113" s="1">
        <v>4</v>
      </c>
      <c r="I113" s="1">
        <v>5</v>
      </c>
      <c r="J113" s="1">
        <v>5</v>
      </c>
      <c r="K113" s="1">
        <v>4</v>
      </c>
      <c r="L113" s="1">
        <v>4</v>
      </c>
      <c r="M113" s="1">
        <v>4</v>
      </c>
      <c r="N113" s="1">
        <v>4</v>
      </c>
      <c r="O113" s="1" t="s">
        <v>189</v>
      </c>
    </row>
    <row r="114" spans="1:15" ht="12.75">
      <c r="A114" s="3">
        <v>3</v>
      </c>
      <c r="B114" s="1" t="s">
        <v>210</v>
      </c>
      <c r="C114" s="1" t="s">
        <v>255</v>
      </c>
      <c r="D114" s="1" t="s">
        <v>259</v>
      </c>
      <c r="E114" s="1" t="s">
        <v>260</v>
      </c>
      <c r="F114" s="1" t="s">
        <v>206</v>
      </c>
      <c r="G114" s="191">
        <v>80</v>
      </c>
      <c r="H114" s="1">
        <v>5</v>
      </c>
      <c r="I114" s="1">
        <v>5</v>
      </c>
      <c r="J114" s="1">
        <v>5</v>
      </c>
      <c r="K114" s="1">
        <v>5</v>
      </c>
      <c r="L114" s="1">
        <v>5</v>
      </c>
      <c r="M114" s="1">
        <v>5</v>
      </c>
      <c r="N114" s="1">
        <v>5</v>
      </c>
      <c r="O114" s="1" t="s">
        <v>261</v>
      </c>
    </row>
    <row r="117" spans="1:15" ht="25.5">
      <c r="A117">
        <v>1</v>
      </c>
      <c r="B117" s="338" t="s">
        <v>134</v>
      </c>
      <c r="C117" s="338" t="s">
        <v>326</v>
      </c>
      <c r="D117" s="338" t="s">
        <v>338</v>
      </c>
      <c r="E117" s="338" t="s">
        <v>308</v>
      </c>
      <c r="F117" s="338" t="s">
        <v>197</v>
      </c>
      <c r="G117" s="338">
        <v>89</v>
      </c>
      <c r="H117" s="338">
        <v>5</v>
      </c>
      <c r="I117" s="338">
        <v>5</v>
      </c>
      <c r="J117" s="338">
        <v>5</v>
      </c>
      <c r="K117" s="338">
        <v>5</v>
      </c>
      <c r="L117" s="338">
        <v>5</v>
      </c>
      <c r="M117" s="338">
        <v>5</v>
      </c>
      <c r="N117" s="338">
        <v>5</v>
      </c>
      <c r="O117" s="338" t="s">
        <v>339</v>
      </c>
    </row>
    <row r="118" spans="1:15" ht="25.5">
      <c r="A118">
        <v>2</v>
      </c>
      <c r="B118" s="338" t="s">
        <v>134</v>
      </c>
      <c r="C118" s="338" t="s">
        <v>326</v>
      </c>
      <c r="D118" s="338" t="s">
        <v>343</v>
      </c>
      <c r="E118" s="338" t="s">
        <v>344</v>
      </c>
      <c r="F118" s="338" t="s">
        <v>345</v>
      </c>
      <c r="G118" s="338">
        <v>86</v>
      </c>
      <c r="H118" s="338">
        <v>5</v>
      </c>
      <c r="I118" s="338">
        <v>5</v>
      </c>
      <c r="J118" s="338">
        <v>5</v>
      </c>
      <c r="K118" s="338">
        <v>5</v>
      </c>
      <c r="L118" s="338">
        <v>5</v>
      </c>
      <c r="M118" s="338">
        <v>5</v>
      </c>
      <c r="N118" s="338">
        <v>5</v>
      </c>
      <c r="O118" s="338" t="s">
        <v>339</v>
      </c>
    </row>
    <row r="119" spans="1:15" ht="25.5">
      <c r="A119">
        <v>3</v>
      </c>
      <c r="B119" s="338" t="s">
        <v>134</v>
      </c>
      <c r="C119" s="338" t="s">
        <v>326</v>
      </c>
      <c r="D119" s="338" t="s">
        <v>327</v>
      </c>
      <c r="E119" s="338" t="s">
        <v>328</v>
      </c>
      <c r="F119" s="338" t="s">
        <v>329</v>
      </c>
      <c r="G119" s="338">
        <v>77</v>
      </c>
      <c r="H119" s="338">
        <v>5</v>
      </c>
      <c r="I119" s="338">
        <v>5</v>
      </c>
      <c r="J119" s="338">
        <v>5</v>
      </c>
      <c r="K119" s="338">
        <v>5</v>
      </c>
      <c r="L119" s="338">
        <v>5</v>
      </c>
      <c r="M119" s="338">
        <v>5</v>
      </c>
      <c r="N119" s="338">
        <v>5</v>
      </c>
      <c r="O119" s="338" t="s">
        <v>330</v>
      </c>
    </row>
    <row r="120" spans="1:15" ht="12.75">
      <c r="A120" s="3">
        <v>4</v>
      </c>
      <c r="B120" s="338" t="s">
        <v>134</v>
      </c>
      <c r="C120" s="189" t="s">
        <v>366</v>
      </c>
      <c r="D120" s="2" t="s">
        <v>381</v>
      </c>
      <c r="E120" s="2" t="s">
        <v>344</v>
      </c>
      <c r="F120" s="2" t="s">
        <v>382</v>
      </c>
      <c r="G120" s="190">
        <v>82</v>
      </c>
      <c r="H120" s="2">
        <v>5</v>
      </c>
      <c r="I120" s="2">
        <v>5</v>
      </c>
      <c r="J120" s="2">
        <v>5</v>
      </c>
      <c r="K120" s="2">
        <v>5</v>
      </c>
      <c r="L120" s="2">
        <v>5</v>
      </c>
      <c r="M120" s="2">
        <v>5</v>
      </c>
      <c r="N120" s="2">
        <v>5</v>
      </c>
      <c r="O120" s="189" t="s">
        <v>425</v>
      </c>
    </row>
    <row r="123" spans="1:15" ht="25.5">
      <c r="A123">
        <v>1</v>
      </c>
      <c r="B123" s="338" t="s">
        <v>54</v>
      </c>
      <c r="C123" s="338" t="s">
        <v>326</v>
      </c>
      <c r="D123" s="338" t="s">
        <v>426</v>
      </c>
      <c r="E123" s="338" t="s">
        <v>222</v>
      </c>
      <c r="F123" s="338" t="s">
        <v>224</v>
      </c>
      <c r="G123" s="338">
        <v>78</v>
      </c>
      <c r="H123" s="338">
        <v>4</v>
      </c>
      <c r="I123" s="338">
        <v>4</v>
      </c>
      <c r="J123" s="338">
        <v>4</v>
      </c>
      <c r="K123" s="338">
        <v>4</v>
      </c>
      <c r="L123" s="338">
        <v>4</v>
      </c>
      <c r="M123" s="338">
        <v>4</v>
      </c>
      <c r="N123" s="338">
        <v>4</v>
      </c>
      <c r="O123" s="338" t="s">
        <v>336</v>
      </c>
    </row>
    <row r="124" spans="1:15" ht="25.5">
      <c r="A124">
        <v>2</v>
      </c>
      <c r="B124" s="338" t="s">
        <v>54</v>
      </c>
      <c r="C124" s="338" t="s">
        <v>326</v>
      </c>
      <c r="D124" s="338" t="s">
        <v>331</v>
      </c>
      <c r="E124" s="338" t="s">
        <v>332</v>
      </c>
      <c r="F124" s="338" t="s">
        <v>224</v>
      </c>
      <c r="G124" s="338">
        <v>74</v>
      </c>
      <c r="H124" s="338">
        <v>4</v>
      </c>
      <c r="I124" s="338">
        <v>4</v>
      </c>
      <c r="J124" s="338">
        <v>4</v>
      </c>
      <c r="K124" s="338">
        <v>4</v>
      </c>
      <c r="L124" s="338">
        <v>4</v>
      </c>
      <c r="M124" s="338">
        <v>4</v>
      </c>
      <c r="N124" s="338">
        <v>4</v>
      </c>
      <c r="O124" s="338" t="s">
        <v>56</v>
      </c>
    </row>
    <row r="125" spans="1:15" ht="25.5">
      <c r="A125">
        <v>3</v>
      </c>
      <c r="B125" s="338" t="s">
        <v>54</v>
      </c>
      <c r="C125" s="338" t="s">
        <v>326</v>
      </c>
      <c r="D125" s="338" t="s">
        <v>419</v>
      </c>
      <c r="E125" s="338" t="s">
        <v>427</v>
      </c>
      <c r="F125" s="338" t="s">
        <v>297</v>
      </c>
      <c r="G125" s="338">
        <v>78</v>
      </c>
      <c r="H125" s="338">
        <v>5</v>
      </c>
      <c r="I125" s="338">
        <v>4</v>
      </c>
      <c r="J125" s="338">
        <v>5</v>
      </c>
      <c r="K125" s="338">
        <v>4</v>
      </c>
      <c r="L125" s="338">
        <v>5</v>
      </c>
      <c r="M125" s="338">
        <v>5</v>
      </c>
      <c r="N125" s="338">
        <v>5</v>
      </c>
      <c r="O125" s="338" t="s">
        <v>56</v>
      </c>
    </row>
    <row r="126" spans="1:15" ht="25.5">
      <c r="A126">
        <v>4</v>
      </c>
      <c r="B126" s="338" t="s">
        <v>54</v>
      </c>
      <c r="C126" s="338" t="s">
        <v>326</v>
      </c>
      <c r="D126" s="339" t="s">
        <v>343</v>
      </c>
      <c r="E126" s="339" t="s">
        <v>344</v>
      </c>
      <c r="F126" s="339" t="s">
        <v>345</v>
      </c>
      <c r="G126" s="339">
        <v>76</v>
      </c>
      <c r="H126" s="338">
        <v>5</v>
      </c>
      <c r="I126" s="338">
        <v>5</v>
      </c>
      <c r="J126" s="338">
        <v>5</v>
      </c>
      <c r="K126" s="338">
        <v>5</v>
      </c>
      <c r="L126" s="338">
        <v>5</v>
      </c>
      <c r="M126" s="338">
        <v>5</v>
      </c>
      <c r="N126" s="338">
        <v>5</v>
      </c>
      <c r="O126" s="338" t="s">
        <v>428</v>
      </c>
    </row>
    <row r="127" spans="1:15" ht="12.75">
      <c r="A127">
        <v>5</v>
      </c>
      <c r="B127" s="338" t="s">
        <v>54</v>
      </c>
      <c r="C127" s="1" t="s">
        <v>383</v>
      </c>
      <c r="D127" s="1" t="s">
        <v>388</v>
      </c>
      <c r="E127" s="1" t="s">
        <v>374</v>
      </c>
      <c r="F127" s="1" t="s">
        <v>297</v>
      </c>
      <c r="G127" s="191">
        <v>78</v>
      </c>
      <c r="H127" s="1">
        <v>5</v>
      </c>
      <c r="I127" s="1">
        <v>5</v>
      </c>
      <c r="J127" s="1">
        <v>5</v>
      </c>
      <c r="K127" s="1">
        <v>5</v>
      </c>
      <c r="L127" s="1">
        <v>5</v>
      </c>
      <c r="M127" s="1">
        <v>5</v>
      </c>
      <c r="N127" s="1">
        <v>5</v>
      </c>
      <c r="O127" s="1" t="s">
        <v>51</v>
      </c>
    </row>
    <row r="128" spans="1:15" ht="12.75">
      <c r="A128">
        <v>6</v>
      </c>
      <c r="B128" s="338" t="s">
        <v>54</v>
      </c>
      <c r="C128" s="1" t="s">
        <v>383</v>
      </c>
      <c r="D128" s="1" t="s">
        <v>429</v>
      </c>
      <c r="E128" s="1" t="s">
        <v>226</v>
      </c>
      <c r="F128" s="1" t="s">
        <v>430</v>
      </c>
      <c r="G128" s="191">
        <v>74</v>
      </c>
      <c r="H128" s="1">
        <v>4</v>
      </c>
      <c r="I128" s="1">
        <v>4</v>
      </c>
      <c r="J128" s="1">
        <v>4</v>
      </c>
      <c r="K128" s="1">
        <v>4</v>
      </c>
      <c r="L128" s="1">
        <v>4</v>
      </c>
      <c r="M128" s="1">
        <v>4</v>
      </c>
      <c r="N128" s="1">
        <v>4</v>
      </c>
      <c r="O128" s="1" t="s">
        <v>431</v>
      </c>
    </row>
    <row r="129" spans="1:15" ht="12.75">
      <c r="A129">
        <v>7</v>
      </c>
      <c r="B129" s="338" t="s">
        <v>54</v>
      </c>
      <c r="C129" s="1" t="s">
        <v>383</v>
      </c>
      <c r="D129" s="1" t="s">
        <v>397</v>
      </c>
      <c r="E129" s="1" t="s">
        <v>187</v>
      </c>
      <c r="F129" s="1" t="s">
        <v>398</v>
      </c>
      <c r="G129" s="191">
        <v>78</v>
      </c>
      <c r="H129" s="1">
        <v>5</v>
      </c>
      <c r="I129" s="1">
        <v>5</v>
      </c>
      <c r="J129" s="1">
        <v>5</v>
      </c>
      <c r="K129" s="1">
        <v>5</v>
      </c>
      <c r="L129" s="1">
        <v>5</v>
      </c>
      <c r="M129" s="1">
        <v>5</v>
      </c>
      <c r="N129" s="1">
        <v>5</v>
      </c>
      <c r="O129" s="1" t="s">
        <v>214</v>
      </c>
    </row>
    <row r="130" spans="1:15" ht="12.75">
      <c r="A130">
        <v>8</v>
      </c>
      <c r="B130" s="338" t="s">
        <v>54</v>
      </c>
      <c r="C130" s="1" t="s">
        <v>383</v>
      </c>
      <c r="D130" s="1" t="s">
        <v>404</v>
      </c>
      <c r="E130" s="1" t="s">
        <v>405</v>
      </c>
      <c r="F130" s="1" t="s">
        <v>314</v>
      </c>
      <c r="G130" s="191">
        <v>84</v>
      </c>
      <c r="H130" s="1">
        <v>5</v>
      </c>
      <c r="I130" s="1">
        <v>5</v>
      </c>
      <c r="J130" s="1">
        <v>5</v>
      </c>
      <c r="K130" s="1">
        <v>5</v>
      </c>
      <c r="L130" s="1">
        <v>5</v>
      </c>
      <c r="M130" s="1">
        <v>5</v>
      </c>
      <c r="N130" s="1">
        <v>5</v>
      </c>
      <c r="O130" s="1" t="s">
        <v>406</v>
      </c>
    </row>
    <row r="131" spans="1:15" ht="12.75">
      <c r="A131">
        <v>9</v>
      </c>
      <c r="B131" s="338" t="s">
        <v>54</v>
      </c>
      <c r="C131" s="1" t="s">
        <v>383</v>
      </c>
      <c r="D131" s="1" t="s">
        <v>432</v>
      </c>
      <c r="E131" s="1" t="s">
        <v>344</v>
      </c>
      <c r="F131" s="1" t="s">
        <v>329</v>
      </c>
      <c r="G131" s="191">
        <v>76</v>
      </c>
      <c r="H131" s="1">
        <v>3</v>
      </c>
      <c r="I131" s="1">
        <v>3</v>
      </c>
      <c r="J131" s="1">
        <v>3</v>
      </c>
      <c r="K131" s="1">
        <v>3</v>
      </c>
      <c r="L131" s="1">
        <v>3</v>
      </c>
      <c r="M131" s="1">
        <v>3</v>
      </c>
      <c r="N131" s="1">
        <v>3</v>
      </c>
      <c r="O131" s="1"/>
    </row>
    <row r="132" spans="1:15" ht="12.75">
      <c r="A132">
        <v>10</v>
      </c>
      <c r="B132" s="338" t="s">
        <v>54</v>
      </c>
      <c r="C132" s="1" t="s">
        <v>207</v>
      </c>
      <c r="D132" s="1" t="s">
        <v>211</v>
      </c>
      <c r="E132" s="1" t="s">
        <v>212</v>
      </c>
      <c r="F132" s="1" t="s">
        <v>213</v>
      </c>
      <c r="G132" s="1">
        <v>78</v>
      </c>
      <c r="H132" s="1">
        <v>5</v>
      </c>
      <c r="I132" s="1">
        <v>5</v>
      </c>
      <c r="J132" s="1">
        <v>5</v>
      </c>
      <c r="K132" s="1">
        <v>5</v>
      </c>
      <c r="L132" s="1">
        <v>5</v>
      </c>
      <c r="M132" s="1">
        <v>5</v>
      </c>
      <c r="N132" s="1">
        <v>5</v>
      </c>
      <c r="O132" s="1" t="s">
        <v>214</v>
      </c>
    </row>
    <row r="133" spans="1:15" ht="12.75">
      <c r="A133">
        <v>11</v>
      </c>
      <c r="B133" s="338" t="s">
        <v>54</v>
      </c>
      <c r="C133" s="1" t="s">
        <v>255</v>
      </c>
      <c r="D133" s="1" t="s">
        <v>259</v>
      </c>
      <c r="E133" s="1" t="s">
        <v>260</v>
      </c>
      <c r="F133" s="1" t="s">
        <v>206</v>
      </c>
      <c r="G133" s="191">
        <v>88</v>
      </c>
      <c r="H133" s="1">
        <v>5</v>
      </c>
      <c r="I133" s="1">
        <v>5</v>
      </c>
      <c r="J133" s="1">
        <v>5</v>
      </c>
      <c r="K133" s="1">
        <v>5</v>
      </c>
      <c r="L133" s="1">
        <v>5</v>
      </c>
      <c r="M133" s="1">
        <v>5</v>
      </c>
      <c r="N133" s="1">
        <v>5</v>
      </c>
      <c r="O133" s="1" t="s">
        <v>261</v>
      </c>
    </row>
    <row r="134" spans="1:15" ht="12.75">
      <c r="A134">
        <v>12</v>
      </c>
      <c r="B134" s="338" t="s">
        <v>54</v>
      </c>
      <c r="C134" s="1" t="s">
        <v>255</v>
      </c>
      <c r="D134" s="2" t="s">
        <v>267</v>
      </c>
      <c r="E134" s="2" t="s">
        <v>270</v>
      </c>
      <c r="F134" s="2" t="s">
        <v>269</v>
      </c>
      <c r="G134" s="190">
        <v>76</v>
      </c>
      <c r="H134" s="1">
        <v>4</v>
      </c>
      <c r="I134" s="1">
        <v>4</v>
      </c>
      <c r="J134" s="1">
        <v>4</v>
      </c>
      <c r="K134" s="1">
        <v>4</v>
      </c>
      <c r="L134" s="1">
        <v>4</v>
      </c>
      <c r="M134" s="1">
        <v>4</v>
      </c>
      <c r="N134" s="1">
        <v>4</v>
      </c>
      <c r="O134" s="1" t="s">
        <v>271</v>
      </c>
    </row>
    <row r="135" spans="1:15" ht="12.75">
      <c r="A135">
        <v>13</v>
      </c>
      <c r="B135" s="338" t="s">
        <v>54</v>
      </c>
      <c r="C135" s="1" t="s">
        <v>255</v>
      </c>
      <c r="D135" s="1" t="s">
        <v>267</v>
      </c>
      <c r="E135" s="1" t="s">
        <v>268</v>
      </c>
      <c r="F135" s="1" t="s">
        <v>269</v>
      </c>
      <c r="G135" s="191">
        <v>80</v>
      </c>
      <c r="H135" s="1">
        <v>4</v>
      </c>
      <c r="I135" s="1">
        <v>4</v>
      </c>
      <c r="J135" s="1">
        <v>4</v>
      </c>
      <c r="K135" s="1">
        <v>4</v>
      </c>
      <c r="L135" s="1">
        <v>4</v>
      </c>
      <c r="M135" s="1">
        <v>4</v>
      </c>
      <c r="N135" s="1">
        <v>4</v>
      </c>
      <c r="O135" s="1"/>
    </row>
    <row r="136" spans="1:15" ht="12.75">
      <c r="A136">
        <v>14</v>
      </c>
      <c r="B136" s="338" t="s">
        <v>54</v>
      </c>
      <c r="C136" s="193" t="s">
        <v>283</v>
      </c>
      <c r="D136" s="193" t="s">
        <v>295</v>
      </c>
      <c r="E136" s="193" t="s">
        <v>296</v>
      </c>
      <c r="F136" s="193" t="s">
        <v>297</v>
      </c>
      <c r="G136" s="191">
        <v>80</v>
      </c>
      <c r="H136" s="1">
        <v>5</v>
      </c>
      <c r="I136" s="1">
        <v>5</v>
      </c>
      <c r="J136" s="1">
        <v>5</v>
      </c>
      <c r="K136" s="1">
        <v>5</v>
      </c>
      <c r="L136" s="1">
        <v>5</v>
      </c>
      <c r="M136" s="1">
        <v>5</v>
      </c>
      <c r="N136" s="1">
        <v>5</v>
      </c>
      <c r="O136" s="1" t="s">
        <v>285</v>
      </c>
    </row>
    <row r="137" spans="1:15" ht="12.75">
      <c r="A137">
        <v>15</v>
      </c>
      <c r="B137" s="338" t="s">
        <v>54</v>
      </c>
      <c r="C137" s="189" t="s">
        <v>366</v>
      </c>
      <c r="D137" s="2" t="s">
        <v>371</v>
      </c>
      <c r="E137" s="2" t="s">
        <v>372</v>
      </c>
      <c r="F137" s="2" t="s">
        <v>238</v>
      </c>
      <c r="G137" s="190">
        <v>76</v>
      </c>
      <c r="H137" s="2">
        <v>5</v>
      </c>
      <c r="I137" s="2">
        <v>5</v>
      </c>
      <c r="J137" s="2">
        <v>5</v>
      </c>
      <c r="K137" s="2">
        <v>5</v>
      </c>
      <c r="L137" s="2">
        <v>5</v>
      </c>
      <c r="M137" s="2">
        <v>5</v>
      </c>
      <c r="N137" s="2">
        <v>5</v>
      </c>
      <c r="O137" s="1"/>
    </row>
    <row r="138" spans="1:15" ht="12.75">
      <c r="A138">
        <v>16</v>
      </c>
      <c r="B138" s="338" t="s">
        <v>54</v>
      </c>
      <c r="C138" s="189" t="s">
        <v>366</v>
      </c>
      <c r="D138" s="2" t="s">
        <v>378</v>
      </c>
      <c r="E138" s="2" t="s">
        <v>379</v>
      </c>
      <c r="F138" s="2" t="s">
        <v>380</v>
      </c>
      <c r="G138" s="190">
        <v>74</v>
      </c>
      <c r="H138" s="2">
        <v>5</v>
      </c>
      <c r="I138" s="2">
        <v>5</v>
      </c>
      <c r="J138" s="2">
        <v>5</v>
      </c>
      <c r="K138" s="2">
        <v>5</v>
      </c>
      <c r="L138" s="2">
        <v>5</v>
      </c>
      <c r="M138" s="2">
        <v>5</v>
      </c>
      <c r="N138" s="2">
        <v>5</v>
      </c>
      <c r="O138" s="1"/>
    </row>
    <row r="139" spans="1:15" ht="12.75">
      <c r="A139">
        <v>17</v>
      </c>
      <c r="B139" s="338" t="s">
        <v>54</v>
      </c>
      <c r="C139" s="1" t="s">
        <v>348</v>
      </c>
      <c r="D139" s="1" t="s">
        <v>422</v>
      </c>
      <c r="E139" s="1" t="s">
        <v>423</v>
      </c>
      <c r="F139" s="1" t="s">
        <v>238</v>
      </c>
      <c r="G139" s="190">
        <v>76</v>
      </c>
      <c r="H139" s="1">
        <v>4</v>
      </c>
      <c r="I139" s="1">
        <v>5</v>
      </c>
      <c r="J139" s="1">
        <v>5</v>
      </c>
      <c r="K139" s="1">
        <v>5</v>
      </c>
      <c r="L139" s="1">
        <v>5</v>
      </c>
      <c r="M139" s="1">
        <v>5</v>
      </c>
      <c r="N139" s="1">
        <v>5</v>
      </c>
      <c r="O139" s="1"/>
    </row>
    <row r="140" spans="1:15" ht="38.25">
      <c r="A140">
        <v>18</v>
      </c>
      <c r="B140" s="338" t="s">
        <v>54</v>
      </c>
      <c r="C140" s="1" t="s">
        <v>348</v>
      </c>
      <c r="D140" s="1" t="s">
        <v>358</v>
      </c>
      <c r="E140" s="1" t="s">
        <v>305</v>
      </c>
      <c r="F140" s="1" t="s">
        <v>359</v>
      </c>
      <c r="G140" s="191">
        <v>76</v>
      </c>
      <c r="H140" s="1">
        <v>4</v>
      </c>
      <c r="I140" s="1">
        <v>4</v>
      </c>
      <c r="J140" s="1">
        <v>4</v>
      </c>
      <c r="K140" s="1">
        <v>5</v>
      </c>
      <c r="L140" s="1">
        <v>5</v>
      </c>
      <c r="M140" s="1">
        <v>5</v>
      </c>
      <c r="N140" s="1">
        <v>5</v>
      </c>
      <c r="O140" s="343" t="s">
        <v>360</v>
      </c>
    </row>
    <row r="141" spans="1:15" ht="25.5">
      <c r="A141">
        <v>19</v>
      </c>
      <c r="B141" s="338" t="s">
        <v>54</v>
      </c>
      <c r="C141" s="1" t="s">
        <v>348</v>
      </c>
      <c r="D141" s="188" t="s">
        <v>353</v>
      </c>
      <c r="E141" s="188" t="s">
        <v>354</v>
      </c>
      <c r="F141" s="188" t="s">
        <v>311</v>
      </c>
      <c r="G141" s="191">
        <v>76</v>
      </c>
      <c r="H141" s="1">
        <v>4</v>
      </c>
      <c r="I141" s="1">
        <v>4</v>
      </c>
      <c r="J141" s="1">
        <v>4</v>
      </c>
      <c r="K141" s="1">
        <v>5</v>
      </c>
      <c r="L141" s="1">
        <v>5</v>
      </c>
      <c r="M141" s="1">
        <v>5</v>
      </c>
      <c r="N141" s="1">
        <v>5</v>
      </c>
      <c r="O141" s="341" t="s">
        <v>355</v>
      </c>
    </row>
    <row r="142" spans="1:15" ht="25.5">
      <c r="A142" s="3">
        <v>20</v>
      </c>
      <c r="B142" s="338" t="s">
        <v>54</v>
      </c>
      <c r="C142" s="1" t="s">
        <v>348</v>
      </c>
      <c r="D142" s="1" t="s">
        <v>363</v>
      </c>
      <c r="E142" s="1" t="s">
        <v>328</v>
      </c>
      <c r="F142" s="1" t="s">
        <v>364</v>
      </c>
      <c r="G142" s="191">
        <v>82</v>
      </c>
      <c r="H142" s="1">
        <v>5</v>
      </c>
      <c r="I142" s="1">
        <v>5</v>
      </c>
      <c r="J142" s="1">
        <v>5</v>
      </c>
      <c r="K142" s="1">
        <v>5</v>
      </c>
      <c r="L142" s="1">
        <v>5</v>
      </c>
      <c r="M142" s="1">
        <v>5</v>
      </c>
      <c r="N142" s="1">
        <v>5</v>
      </c>
      <c r="O142" s="341" t="s">
        <v>365</v>
      </c>
    </row>
    <row r="146" spans="1:15" ht="25.5">
      <c r="A146">
        <v>1</v>
      </c>
      <c r="B146" s="2" t="s">
        <v>50</v>
      </c>
      <c r="C146" s="338" t="s">
        <v>326</v>
      </c>
      <c r="D146" s="338" t="s">
        <v>340</v>
      </c>
      <c r="E146" s="338" t="s">
        <v>341</v>
      </c>
      <c r="F146" s="338" t="s">
        <v>342</v>
      </c>
      <c r="G146" s="338">
        <v>76</v>
      </c>
      <c r="H146" s="338">
        <v>4</v>
      </c>
      <c r="I146" s="338">
        <v>5</v>
      </c>
      <c r="J146" s="338">
        <v>5</v>
      </c>
      <c r="K146" s="338">
        <v>4</v>
      </c>
      <c r="L146" s="338">
        <v>4</v>
      </c>
      <c r="M146" s="338">
        <v>4</v>
      </c>
      <c r="N146" s="338">
        <v>4</v>
      </c>
      <c r="O146" s="338" t="s">
        <v>50</v>
      </c>
    </row>
    <row r="147" spans="1:15" ht="12.75">
      <c r="A147" s="3">
        <v>2</v>
      </c>
      <c r="B147" s="2" t="s">
        <v>50</v>
      </c>
      <c r="C147" s="1" t="s">
        <v>255</v>
      </c>
      <c r="D147" s="1" t="s">
        <v>262</v>
      </c>
      <c r="E147" s="1" t="s">
        <v>263</v>
      </c>
      <c r="F147" s="1" t="s">
        <v>201</v>
      </c>
      <c r="G147" s="191">
        <v>76</v>
      </c>
      <c r="H147" s="1">
        <v>5</v>
      </c>
      <c r="I147" s="1">
        <v>5</v>
      </c>
      <c r="J147" s="1">
        <v>5</v>
      </c>
      <c r="K147" s="1">
        <v>5</v>
      </c>
      <c r="L147" s="1">
        <v>5</v>
      </c>
      <c r="M147" s="1">
        <v>5</v>
      </c>
      <c r="N147" s="1">
        <v>5</v>
      </c>
      <c r="O147" s="1" t="s">
        <v>264</v>
      </c>
    </row>
    <row r="148" spans="1:3" ht="12.75">
      <c r="A148" s="10"/>
      <c r="B148" s="131"/>
      <c r="C148" s="10"/>
    </row>
    <row r="149" spans="1:3" ht="12.75">
      <c r="A149" s="10"/>
      <c r="B149" s="27"/>
      <c r="C149" s="10"/>
    </row>
    <row r="150" spans="1:3" ht="12.75">
      <c r="A150" s="10"/>
      <c r="B150" s="27"/>
      <c r="C150" s="10"/>
    </row>
    <row r="151" spans="1:3" ht="12.75">
      <c r="A151" s="10"/>
      <c r="B151" s="27"/>
      <c r="C151" s="10"/>
    </row>
    <row r="152" spans="1:3" ht="12.75">
      <c r="A152" s="10"/>
      <c r="B152" s="131"/>
      <c r="C152" s="10"/>
    </row>
    <row r="153" spans="1:3" ht="12.75">
      <c r="A153" s="10"/>
      <c r="B153" s="27"/>
      <c r="C153" s="10"/>
    </row>
    <row r="154" spans="1:3" ht="12.75">
      <c r="A154" s="10"/>
      <c r="B154" s="131"/>
      <c r="C154" s="10"/>
    </row>
    <row r="155" spans="1:3" ht="12.75">
      <c r="A155" s="10"/>
      <c r="B155" s="185"/>
      <c r="C155" s="10"/>
    </row>
    <row r="156" spans="1:3" ht="12.75">
      <c r="A156" s="10"/>
      <c r="B156" s="131"/>
      <c r="C156" s="10"/>
    </row>
    <row r="157" spans="1:3" ht="12.75">
      <c r="A157" s="10"/>
      <c r="B157" s="131"/>
      <c r="C157" s="10"/>
    </row>
    <row r="158" spans="1:3" ht="12.75">
      <c r="A158" s="10"/>
      <c r="B158" s="131"/>
      <c r="C158" s="10"/>
    </row>
    <row r="159" spans="1:3" ht="12.75">
      <c r="A159" s="10"/>
      <c r="B159" s="27"/>
      <c r="C159" s="10"/>
    </row>
    <row r="160" spans="1:3" ht="12.75">
      <c r="A160" s="10"/>
      <c r="B160" s="27"/>
      <c r="C160" s="10"/>
    </row>
    <row r="161" spans="1:3" ht="12.75">
      <c r="A161" s="10"/>
      <c r="B161" s="131"/>
      <c r="C161" s="10"/>
    </row>
    <row r="162" spans="1:3" ht="12.75">
      <c r="A162" s="10"/>
      <c r="B162" s="131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24"/>
      <c r="B167" s="10"/>
      <c r="C167" s="10"/>
    </row>
    <row r="168" spans="1:3" ht="12.75">
      <c r="A168" s="10"/>
      <c r="B168" s="27"/>
      <c r="C168" s="10"/>
    </row>
    <row r="169" spans="1:3" ht="12.75">
      <c r="A169" s="10"/>
      <c r="B169" s="27"/>
      <c r="C169" s="10"/>
    </row>
    <row r="170" spans="1:3" ht="12.75">
      <c r="A170" s="10"/>
      <c r="B170" s="27"/>
      <c r="C170" s="10"/>
    </row>
    <row r="171" spans="1:3" ht="12.75">
      <c r="A171" s="10"/>
      <c r="B171" s="27"/>
      <c r="C171" s="10"/>
    </row>
    <row r="172" spans="1:3" ht="12.75">
      <c r="A172" s="10"/>
      <c r="B172" s="27"/>
      <c r="C172" s="10"/>
    </row>
    <row r="173" spans="1:3" ht="12.75">
      <c r="A173" s="10"/>
      <c r="B173" s="27"/>
      <c r="C173" s="10"/>
    </row>
    <row r="174" spans="1:3" ht="12.75">
      <c r="A174" s="10"/>
      <c r="B174" s="27"/>
      <c r="C174" s="10"/>
    </row>
    <row r="175" spans="1:3" ht="12.75">
      <c r="A175" s="10"/>
      <c r="B175" s="27"/>
      <c r="C175" s="10"/>
    </row>
    <row r="176" spans="1:3" ht="12.75">
      <c r="A176" s="10"/>
      <c r="B176" s="27"/>
      <c r="C176" s="10"/>
    </row>
    <row r="177" spans="1:3" ht="12.75">
      <c r="A177" s="10"/>
      <c r="B177" s="10"/>
      <c r="C177" s="10"/>
    </row>
    <row r="178" spans="1:3" ht="12.75">
      <c r="A178" s="10"/>
      <c r="B178" s="27"/>
      <c r="C178" s="10"/>
    </row>
    <row r="179" spans="1:3" ht="12.75">
      <c r="A179" s="10"/>
      <c r="B179" s="27"/>
      <c r="C179" s="10"/>
    </row>
    <row r="180" spans="1:3" ht="12.75">
      <c r="A180" s="124"/>
      <c r="B180" s="124"/>
      <c r="C180" s="10"/>
    </row>
    <row r="181" spans="1:3" ht="12.75">
      <c r="A181" s="10"/>
      <c r="B181" s="27"/>
      <c r="C181" s="10"/>
    </row>
    <row r="182" spans="1:3" ht="12.75">
      <c r="A182" s="10"/>
      <c r="B182" s="27"/>
      <c r="C182" s="10"/>
    </row>
    <row r="183" spans="1:3" ht="12.75">
      <c r="A183" s="10"/>
      <c r="B183" s="27"/>
      <c r="C183" s="10"/>
    </row>
    <row r="184" spans="1:3" ht="12.75">
      <c r="A184" s="10"/>
      <c r="B184" s="27"/>
      <c r="C184" s="10"/>
    </row>
    <row r="185" spans="1:3" ht="12.75">
      <c r="A185" s="10"/>
      <c r="B185" s="27"/>
      <c r="C185" s="10"/>
    </row>
    <row r="186" spans="1:3" ht="12.75">
      <c r="A186" s="10"/>
      <c r="B186" s="10"/>
      <c r="C186" s="10"/>
    </row>
    <row r="187" spans="1:3" ht="12.75">
      <c r="A187" s="10"/>
      <c r="B187" s="27"/>
      <c r="C187" s="10"/>
    </row>
    <row r="188" spans="1:3" ht="12.75">
      <c r="A188" s="10"/>
      <c r="B188" s="27"/>
      <c r="C188" s="10"/>
    </row>
    <row r="189" spans="1:3" ht="12.75">
      <c r="A189" s="10"/>
      <c r="B189" s="27"/>
      <c r="C189" s="10"/>
    </row>
    <row r="190" spans="1:3" ht="12.75">
      <c r="A190" s="10"/>
      <c r="B190" s="27"/>
      <c r="C190" s="10"/>
    </row>
    <row r="191" spans="1:3" ht="12.75">
      <c r="A191" s="10"/>
      <c r="B191" s="27"/>
      <c r="C191" s="10"/>
    </row>
    <row r="192" spans="1:3" ht="12.75">
      <c r="A192" s="10"/>
      <c r="B192" s="27"/>
      <c r="C192" s="10"/>
    </row>
    <row r="193" spans="1:3" ht="12.75">
      <c r="A193" s="10"/>
      <c r="B193" s="27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24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24"/>
      <c r="C199" s="10"/>
    </row>
    <row r="200" spans="1:3" ht="12.75">
      <c r="A200" s="124"/>
      <c r="B200" s="124"/>
      <c r="C200" s="10"/>
    </row>
    <row r="201" spans="1:3" ht="12.75">
      <c r="A201" s="10"/>
      <c r="B201" s="130"/>
      <c r="C201" s="10"/>
    </row>
    <row r="202" spans="1:3" ht="12.75">
      <c r="A202" s="10"/>
      <c r="B202" s="130"/>
      <c r="C202" s="10"/>
    </row>
    <row r="203" spans="1:3" ht="12.75">
      <c r="A203" s="10"/>
      <c r="B203" s="10"/>
      <c r="C203" s="10"/>
    </row>
    <row r="204" spans="1:3" ht="12.75">
      <c r="A204" s="124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30"/>
      <c r="C207" s="10"/>
    </row>
    <row r="208" spans="1:3" ht="12.75">
      <c r="A208" s="10"/>
      <c r="B208" s="10"/>
      <c r="C208" s="10"/>
    </row>
    <row r="209" spans="1:3" ht="12.75">
      <c r="A209" s="124"/>
      <c r="B209" s="124"/>
      <c r="C209" s="10"/>
    </row>
    <row r="210" spans="1:3" ht="12.75">
      <c r="A210" s="10"/>
      <c r="B210" s="130"/>
      <c r="C210" s="10"/>
    </row>
    <row r="211" spans="1:3" ht="12.75">
      <c r="A211" s="10"/>
      <c r="B211" s="130"/>
      <c r="C211" s="10"/>
    </row>
    <row r="212" spans="1:3" ht="12.75">
      <c r="A212" s="10"/>
      <c r="B212" s="10"/>
      <c r="C212" s="10"/>
    </row>
    <row r="213" spans="1:3" ht="12.75">
      <c r="A213" s="10"/>
      <c r="B213" s="130"/>
      <c r="C213" s="10"/>
    </row>
    <row r="214" spans="1:3" ht="12.75">
      <c r="A214" s="10"/>
      <c r="B214" s="10"/>
      <c r="C214" s="10"/>
    </row>
    <row r="215" spans="1:3" ht="12.75">
      <c r="A215" s="10"/>
      <c r="B215" s="130"/>
      <c r="C215" s="10"/>
    </row>
    <row r="216" spans="1:3" ht="12.75">
      <c r="A216" s="124"/>
      <c r="B216" s="124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</sheetData>
  <sheetProtection/>
  <mergeCells count="5">
    <mergeCell ref="A2:N2"/>
    <mergeCell ref="A3:F3"/>
    <mergeCell ref="A4:F4"/>
    <mergeCell ref="A5:F5"/>
    <mergeCell ref="H5:N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V34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17.00390625" style="0" customWidth="1"/>
    <col min="2" max="2" width="6.8515625" style="0" hidden="1" customWidth="1"/>
    <col min="3" max="3" width="5.421875" style="0" hidden="1" customWidth="1"/>
    <col min="4" max="4" width="4.00390625" style="0" hidden="1" customWidth="1"/>
    <col min="5" max="5" width="5.8515625" style="0" hidden="1" customWidth="1"/>
    <col min="6" max="6" width="6.00390625" style="0" hidden="1" customWidth="1"/>
    <col min="7" max="8" width="5.421875" style="0" hidden="1" customWidth="1"/>
    <col min="9" max="9" width="5.7109375" style="0" hidden="1" customWidth="1"/>
    <col min="10" max="11" width="6.7109375" style="0" customWidth="1"/>
    <col min="12" max="12" width="6.00390625" style="0" customWidth="1"/>
    <col min="13" max="13" width="5.8515625" style="0" customWidth="1"/>
    <col min="14" max="15" width="6.7109375" style="0" customWidth="1"/>
    <col min="16" max="16" width="6.57421875" style="0" customWidth="1"/>
    <col min="17" max="17" width="5.7109375" style="0" customWidth="1"/>
    <col min="18" max="18" width="5.421875" style="0" customWidth="1"/>
    <col min="19" max="19" width="6.28125" style="0" customWidth="1"/>
  </cols>
  <sheetData>
    <row r="1" spans="2:22" ht="13.5" thickBot="1">
      <c r="B1" s="3" t="s">
        <v>77</v>
      </c>
      <c r="C1" s="3"/>
      <c r="D1" s="3"/>
      <c r="E1" s="3"/>
      <c r="F1" s="3" t="s">
        <v>90</v>
      </c>
      <c r="J1" s="3">
        <v>2015</v>
      </c>
      <c r="K1" s="242" t="s">
        <v>160</v>
      </c>
      <c r="N1" s="3">
        <v>2016</v>
      </c>
      <c r="O1" s="3"/>
      <c r="P1" s="242" t="s">
        <v>160</v>
      </c>
      <c r="Q1" s="242"/>
      <c r="R1" s="200"/>
      <c r="S1" s="200"/>
      <c r="T1" s="200"/>
      <c r="U1" s="200"/>
      <c r="V1" s="200"/>
    </row>
    <row r="2" spans="1:22" ht="38.25">
      <c r="A2" s="3" t="s">
        <v>18</v>
      </c>
      <c r="B2" s="75">
        <v>24</v>
      </c>
      <c r="C2" s="56" t="s">
        <v>67</v>
      </c>
      <c r="D2" s="56" t="s">
        <v>68</v>
      </c>
      <c r="E2" s="65" t="s">
        <v>69</v>
      </c>
      <c r="F2" s="66" t="s">
        <v>91</v>
      </c>
      <c r="G2" s="56" t="s">
        <v>67</v>
      </c>
      <c r="H2" s="56" t="s">
        <v>68</v>
      </c>
      <c r="I2" s="57" t="s">
        <v>69</v>
      </c>
      <c r="J2" s="66" t="s">
        <v>91</v>
      </c>
      <c r="K2" s="56" t="s">
        <v>67</v>
      </c>
      <c r="L2" s="56" t="s">
        <v>68</v>
      </c>
      <c r="M2" s="57" t="s">
        <v>69</v>
      </c>
      <c r="N2" s="66" t="s">
        <v>91</v>
      </c>
      <c r="O2" s="150" t="s">
        <v>40</v>
      </c>
      <c r="P2" s="286" t="s">
        <v>167</v>
      </c>
      <c r="Q2" s="286" t="s">
        <v>168</v>
      </c>
      <c r="R2" s="56" t="s">
        <v>68</v>
      </c>
      <c r="S2" s="57" t="s">
        <v>69</v>
      </c>
      <c r="T2" s="26"/>
      <c r="U2" s="26"/>
      <c r="V2" s="26"/>
    </row>
    <row r="3" spans="1:22" ht="12.75">
      <c r="A3" s="18" t="s">
        <v>2</v>
      </c>
      <c r="B3" s="58">
        <v>52</v>
      </c>
      <c r="C3" s="1">
        <v>2</v>
      </c>
      <c r="D3" s="1"/>
      <c r="E3" s="38">
        <f aca="true" t="shared" si="0" ref="E3:E15">D3*100/C3</f>
        <v>0</v>
      </c>
      <c r="F3" s="68">
        <v>21</v>
      </c>
      <c r="G3" s="2">
        <v>4</v>
      </c>
      <c r="H3" s="2">
        <v>2</v>
      </c>
      <c r="I3" s="149">
        <f aca="true" t="shared" si="1" ref="I3:I15">H3*100/G3</f>
        <v>50</v>
      </c>
      <c r="J3" s="68">
        <v>27</v>
      </c>
      <c r="K3" s="2">
        <v>2</v>
      </c>
      <c r="L3" s="2">
        <v>1</v>
      </c>
      <c r="M3" s="149">
        <f>L3*100/K3</f>
        <v>50</v>
      </c>
      <c r="N3" s="67"/>
      <c r="O3" s="152">
        <v>3</v>
      </c>
      <c r="P3" s="2">
        <v>0</v>
      </c>
      <c r="Q3" s="2">
        <f>P3*100/O3</f>
        <v>0</v>
      </c>
      <c r="R3" s="2">
        <v>0</v>
      </c>
      <c r="S3" s="149">
        <v>0</v>
      </c>
      <c r="T3" s="127"/>
      <c r="U3" s="127"/>
      <c r="V3" s="127"/>
    </row>
    <row r="4" spans="1:22" ht="12.75">
      <c r="A4" s="18" t="s">
        <v>29</v>
      </c>
      <c r="B4" s="58">
        <v>39.2</v>
      </c>
      <c r="C4" s="1">
        <v>5</v>
      </c>
      <c r="D4" s="1">
        <v>1</v>
      </c>
      <c r="E4" s="38">
        <f t="shared" si="0"/>
        <v>20</v>
      </c>
      <c r="F4" s="68">
        <v>40</v>
      </c>
      <c r="G4" s="1">
        <v>2</v>
      </c>
      <c r="H4" s="1">
        <v>0</v>
      </c>
      <c r="I4" s="59">
        <f t="shared" si="1"/>
        <v>0</v>
      </c>
      <c r="J4" s="68"/>
      <c r="K4" s="1">
        <v>0</v>
      </c>
      <c r="L4" s="1">
        <v>0</v>
      </c>
      <c r="M4" s="59">
        <v>0</v>
      </c>
      <c r="N4" s="301">
        <v>20.5</v>
      </c>
      <c r="O4" s="152">
        <v>4</v>
      </c>
      <c r="P4" s="2">
        <v>2</v>
      </c>
      <c r="Q4" s="2">
        <f aca="true" t="shared" si="2" ref="Q4:Q28">P4*100/O4</f>
        <v>50</v>
      </c>
      <c r="R4" s="2">
        <v>1</v>
      </c>
      <c r="S4" s="284">
        <f aca="true" t="shared" si="3" ref="S4:S28">R4*100/P4</f>
        <v>50</v>
      </c>
      <c r="T4" s="127"/>
      <c r="U4" s="127"/>
      <c r="V4" s="127"/>
    </row>
    <row r="5" spans="1:22" ht="12.75">
      <c r="A5" s="18" t="s">
        <v>0</v>
      </c>
      <c r="B5" s="58">
        <v>57.95</v>
      </c>
      <c r="C5" s="1">
        <v>22</v>
      </c>
      <c r="D5" s="1"/>
      <c r="E5" s="38">
        <f t="shared" si="0"/>
        <v>0</v>
      </c>
      <c r="F5" s="68">
        <v>35.73</v>
      </c>
      <c r="G5" s="2">
        <v>14</v>
      </c>
      <c r="H5" s="2">
        <v>1</v>
      </c>
      <c r="I5" s="149">
        <f t="shared" si="1"/>
        <v>7.142857142857143</v>
      </c>
      <c r="J5" s="68">
        <v>28</v>
      </c>
      <c r="K5" s="1">
        <v>8</v>
      </c>
      <c r="L5" s="1">
        <v>3</v>
      </c>
      <c r="M5" s="59">
        <f aca="true" t="shared" si="4" ref="M5:M23">L5*100/K5</f>
        <v>37.5</v>
      </c>
      <c r="N5" s="301">
        <v>25.5</v>
      </c>
      <c r="O5" s="152">
        <v>11</v>
      </c>
      <c r="P5" s="2">
        <v>2</v>
      </c>
      <c r="Q5" s="2">
        <f t="shared" si="2"/>
        <v>18.181818181818183</v>
      </c>
      <c r="R5" s="2">
        <v>1</v>
      </c>
      <c r="S5" s="284">
        <f t="shared" si="3"/>
        <v>50</v>
      </c>
      <c r="T5" s="127"/>
      <c r="U5" s="127"/>
      <c r="V5" s="127"/>
    </row>
    <row r="6" spans="1:22" ht="12.75">
      <c r="A6" s="18" t="s">
        <v>33</v>
      </c>
      <c r="B6" s="58">
        <v>52.42</v>
      </c>
      <c r="C6" s="1">
        <v>19</v>
      </c>
      <c r="D6" s="1"/>
      <c r="E6" s="38">
        <f t="shared" si="0"/>
        <v>0</v>
      </c>
      <c r="F6" s="68">
        <v>39.73</v>
      </c>
      <c r="G6" s="2">
        <v>15</v>
      </c>
      <c r="H6" s="2">
        <v>0</v>
      </c>
      <c r="I6" s="149">
        <f t="shared" si="1"/>
        <v>0</v>
      </c>
      <c r="J6" s="68">
        <v>28</v>
      </c>
      <c r="K6" s="199">
        <v>2</v>
      </c>
      <c r="L6" s="199">
        <v>1</v>
      </c>
      <c r="M6" s="59">
        <f t="shared" si="4"/>
        <v>50</v>
      </c>
      <c r="N6" s="67">
        <v>27.2</v>
      </c>
      <c r="O6" s="152">
        <v>7</v>
      </c>
      <c r="P6" s="2">
        <v>5</v>
      </c>
      <c r="Q6" s="2">
        <f t="shared" si="2"/>
        <v>71.42857142857143</v>
      </c>
      <c r="R6" s="2">
        <v>3</v>
      </c>
      <c r="S6" s="284">
        <f t="shared" si="3"/>
        <v>60</v>
      </c>
      <c r="T6" s="127"/>
      <c r="U6" s="127"/>
      <c r="V6" s="127"/>
    </row>
    <row r="7" spans="1:22" ht="12.75">
      <c r="A7" s="18" t="s">
        <v>35</v>
      </c>
      <c r="B7" s="58">
        <v>34.76</v>
      </c>
      <c r="C7" s="1">
        <v>17</v>
      </c>
      <c r="D7" s="1">
        <v>3</v>
      </c>
      <c r="E7" s="38">
        <f t="shared" si="0"/>
        <v>17.647058823529413</v>
      </c>
      <c r="F7" s="67">
        <v>24.14</v>
      </c>
      <c r="G7" s="2">
        <v>7</v>
      </c>
      <c r="H7" s="2">
        <v>2</v>
      </c>
      <c r="I7" s="149">
        <f t="shared" si="1"/>
        <v>28.571428571428573</v>
      </c>
      <c r="J7" s="67">
        <v>38.5</v>
      </c>
      <c r="K7" s="183">
        <v>2</v>
      </c>
      <c r="L7" s="183">
        <v>1</v>
      </c>
      <c r="M7" s="149">
        <f t="shared" si="4"/>
        <v>50</v>
      </c>
      <c r="N7" s="67">
        <v>28</v>
      </c>
      <c r="O7" s="152">
        <v>7</v>
      </c>
      <c r="P7" s="241">
        <v>4</v>
      </c>
      <c r="Q7" s="2">
        <f t="shared" si="2"/>
        <v>57.142857142857146</v>
      </c>
      <c r="R7" s="241">
        <v>2</v>
      </c>
      <c r="S7" s="284">
        <f t="shared" si="3"/>
        <v>50</v>
      </c>
      <c r="T7" s="127"/>
      <c r="U7" s="127"/>
      <c r="V7" s="127"/>
    </row>
    <row r="8" spans="1:22" ht="12.75">
      <c r="A8" s="18" t="s">
        <v>8</v>
      </c>
      <c r="B8" s="58">
        <v>70</v>
      </c>
      <c r="C8" s="1">
        <v>70</v>
      </c>
      <c r="D8" s="1"/>
      <c r="E8" s="38">
        <f t="shared" si="0"/>
        <v>0</v>
      </c>
      <c r="F8" s="68">
        <v>44</v>
      </c>
      <c r="G8" s="1">
        <v>4</v>
      </c>
      <c r="H8" s="1">
        <v>0</v>
      </c>
      <c r="I8" s="59">
        <f t="shared" si="1"/>
        <v>0</v>
      </c>
      <c r="J8" s="68">
        <v>39.9</v>
      </c>
      <c r="K8" s="1">
        <v>8</v>
      </c>
      <c r="L8" s="1">
        <v>1</v>
      </c>
      <c r="M8" s="59">
        <f t="shared" si="4"/>
        <v>12.5</v>
      </c>
      <c r="N8" s="67">
        <v>33</v>
      </c>
      <c r="O8" s="152">
        <v>5</v>
      </c>
      <c r="P8" s="2">
        <v>1</v>
      </c>
      <c r="Q8" s="2">
        <f t="shared" si="2"/>
        <v>20</v>
      </c>
      <c r="R8" s="2">
        <v>0</v>
      </c>
      <c r="S8" s="59">
        <f t="shared" si="3"/>
        <v>0</v>
      </c>
      <c r="T8" s="201"/>
      <c r="U8" s="201"/>
      <c r="V8" s="201"/>
    </row>
    <row r="9" spans="1:22" ht="12.75">
      <c r="A9" s="38" t="s">
        <v>7</v>
      </c>
      <c r="B9" s="58">
        <v>58.14</v>
      </c>
      <c r="C9" s="1">
        <v>14</v>
      </c>
      <c r="D9" s="1"/>
      <c r="E9" s="38">
        <f t="shared" si="0"/>
        <v>0</v>
      </c>
      <c r="F9" s="68">
        <v>45.71</v>
      </c>
      <c r="G9" s="2">
        <v>7</v>
      </c>
      <c r="H9" s="2">
        <v>0</v>
      </c>
      <c r="I9" s="149">
        <f t="shared" si="1"/>
        <v>0</v>
      </c>
      <c r="J9" s="68">
        <v>38</v>
      </c>
      <c r="K9" s="1">
        <v>6</v>
      </c>
      <c r="L9" s="1">
        <v>1</v>
      </c>
      <c r="M9" s="59">
        <f t="shared" si="4"/>
        <v>16.666666666666668</v>
      </c>
      <c r="N9" s="67">
        <v>36</v>
      </c>
      <c r="O9" s="152">
        <v>8</v>
      </c>
      <c r="P9" s="2">
        <v>4</v>
      </c>
      <c r="Q9" s="2">
        <f t="shared" si="2"/>
        <v>50</v>
      </c>
      <c r="R9" s="2">
        <v>0</v>
      </c>
      <c r="S9" s="59">
        <f t="shared" si="3"/>
        <v>0</v>
      </c>
      <c r="T9" s="127"/>
      <c r="U9" s="127"/>
      <c r="V9" s="127"/>
    </row>
    <row r="10" spans="1:22" ht="12.75">
      <c r="A10" s="18" t="s">
        <v>11</v>
      </c>
      <c r="B10" s="58">
        <v>43.32</v>
      </c>
      <c r="C10" s="1">
        <v>28</v>
      </c>
      <c r="D10" s="1">
        <v>3</v>
      </c>
      <c r="E10" s="38">
        <f t="shared" si="0"/>
        <v>10.714285714285714</v>
      </c>
      <c r="F10" s="68">
        <v>39.24</v>
      </c>
      <c r="G10" s="1">
        <v>21</v>
      </c>
      <c r="H10" s="1">
        <v>0</v>
      </c>
      <c r="I10" s="59">
        <f t="shared" si="1"/>
        <v>0</v>
      </c>
      <c r="J10" s="68">
        <v>19.6</v>
      </c>
      <c r="K10" s="183">
        <v>8</v>
      </c>
      <c r="L10" s="183">
        <v>5</v>
      </c>
      <c r="M10" s="59">
        <f t="shared" si="4"/>
        <v>62.5</v>
      </c>
      <c r="N10" s="67">
        <v>36.9</v>
      </c>
      <c r="O10" s="152">
        <v>26</v>
      </c>
      <c r="P10" s="241">
        <v>12</v>
      </c>
      <c r="Q10" s="2">
        <f t="shared" si="2"/>
        <v>46.15384615384615</v>
      </c>
      <c r="R10" s="241">
        <v>2</v>
      </c>
      <c r="S10" s="59">
        <f t="shared" si="3"/>
        <v>16.666666666666668</v>
      </c>
      <c r="T10" s="127"/>
      <c r="U10" s="127"/>
      <c r="V10" s="127"/>
    </row>
    <row r="11" spans="1:22" ht="12.75">
      <c r="A11" s="18" t="s">
        <v>15</v>
      </c>
      <c r="B11" s="58">
        <v>48.59</v>
      </c>
      <c r="C11" s="1">
        <v>22</v>
      </c>
      <c r="D11" s="1">
        <v>2</v>
      </c>
      <c r="E11" s="38">
        <f t="shared" si="0"/>
        <v>9.090909090909092</v>
      </c>
      <c r="F11" s="68">
        <v>40.22</v>
      </c>
      <c r="G11" s="2">
        <v>23</v>
      </c>
      <c r="H11" s="2">
        <v>0</v>
      </c>
      <c r="I11" s="149">
        <f t="shared" si="1"/>
        <v>0</v>
      </c>
      <c r="J11" s="68">
        <v>34.7</v>
      </c>
      <c r="K11" s="1">
        <v>13</v>
      </c>
      <c r="L11" s="1">
        <v>5</v>
      </c>
      <c r="M11" s="59">
        <f t="shared" si="4"/>
        <v>38.46153846153846</v>
      </c>
      <c r="N11" s="67">
        <v>36.9</v>
      </c>
      <c r="O11" s="152">
        <v>18</v>
      </c>
      <c r="P11" s="2">
        <v>10</v>
      </c>
      <c r="Q11" s="2">
        <f t="shared" si="2"/>
        <v>55.55555555555556</v>
      </c>
      <c r="R11" s="2">
        <v>2</v>
      </c>
      <c r="S11" s="59">
        <f t="shared" si="3"/>
        <v>20</v>
      </c>
      <c r="T11" s="127"/>
      <c r="U11" s="127"/>
      <c r="V11" s="127"/>
    </row>
    <row r="12" spans="1:22" ht="12.75">
      <c r="A12" s="18" t="s">
        <v>6</v>
      </c>
      <c r="B12" s="58">
        <v>58</v>
      </c>
      <c r="C12" s="1">
        <v>6</v>
      </c>
      <c r="D12" s="1"/>
      <c r="E12" s="38">
        <f t="shared" si="0"/>
        <v>0</v>
      </c>
      <c r="F12" s="68">
        <v>39.43</v>
      </c>
      <c r="G12" s="1">
        <v>7</v>
      </c>
      <c r="H12" s="1">
        <v>0</v>
      </c>
      <c r="I12" s="59">
        <f t="shared" si="1"/>
        <v>0</v>
      </c>
      <c r="J12" s="68">
        <v>18</v>
      </c>
      <c r="K12" s="199">
        <v>1</v>
      </c>
      <c r="L12" s="199">
        <v>1</v>
      </c>
      <c r="M12" s="59">
        <f t="shared" si="4"/>
        <v>100</v>
      </c>
      <c r="N12" s="67">
        <v>39</v>
      </c>
      <c r="O12" s="152">
        <v>3</v>
      </c>
      <c r="P12" s="2">
        <v>1</v>
      </c>
      <c r="Q12" s="2">
        <f t="shared" si="2"/>
        <v>33.333333333333336</v>
      </c>
      <c r="R12" s="2">
        <v>0</v>
      </c>
      <c r="S12" s="59">
        <f t="shared" si="3"/>
        <v>0</v>
      </c>
      <c r="T12" s="127"/>
      <c r="U12" s="127"/>
      <c r="V12" s="127"/>
    </row>
    <row r="13" spans="1:22" ht="12.75">
      <c r="A13" s="18" t="s">
        <v>5</v>
      </c>
      <c r="B13" s="58">
        <v>43.28</v>
      </c>
      <c r="C13" s="1">
        <v>18</v>
      </c>
      <c r="D13" s="1">
        <v>2</v>
      </c>
      <c r="E13" s="38">
        <f t="shared" si="0"/>
        <v>11.11111111111111</v>
      </c>
      <c r="F13" s="68">
        <v>32</v>
      </c>
      <c r="G13" s="2">
        <v>4</v>
      </c>
      <c r="H13" s="2">
        <v>0</v>
      </c>
      <c r="I13" s="149">
        <f t="shared" si="1"/>
        <v>0</v>
      </c>
      <c r="J13" s="68">
        <v>32.1</v>
      </c>
      <c r="K13" s="1">
        <v>10</v>
      </c>
      <c r="L13" s="1">
        <v>3</v>
      </c>
      <c r="M13" s="59">
        <f t="shared" si="4"/>
        <v>30</v>
      </c>
      <c r="N13" s="67">
        <v>43.8</v>
      </c>
      <c r="O13" s="152">
        <v>11</v>
      </c>
      <c r="P13" s="2">
        <v>8</v>
      </c>
      <c r="Q13" s="2">
        <f t="shared" si="2"/>
        <v>72.72727272727273</v>
      </c>
      <c r="R13" s="2">
        <v>1</v>
      </c>
      <c r="S13" s="59">
        <f t="shared" si="3"/>
        <v>12.5</v>
      </c>
      <c r="T13" s="127"/>
      <c r="U13" s="127"/>
      <c r="V13" s="127"/>
    </row>
    <row r="14" spans="1:22" ht="12.75">
      <c r="A14" s="18" t="s">
        <v>34</v>
      </c>
      <c r="B14" s="58">
        <v>46.72</v>
      </c>
      <c r="C14" s="1">
        <v>18</v>
      </c>
      <c r="D14" s="1">
        <v>1</v>
      </c>
      <c r="E14" s="38">
        <f t="shared" si="0"/>
        <v>5.555555555555555</v>
      </c>
      <c r="F14" s="68">
        <v>42.36</v>
      </c>
      <c r="G14" s="2">
        <v>28</v>
      </c>
      <c r="H14" s="2">
        <v>3</v>
      </c>
      <c r="I14" s="149">
        <f t="shared" si="1"/>
        <v>10.714285714285714</v>
      </c>
      <c r="J14" s="68">
        <v>32</v>
      </c>
      <c r="K14" s="183">
        <v>26</v>
      </c>
      <c r="L14" s="183">
        <v>12</v>
      </c>
      <c r="M14" s="59">
        <f t="shared" si="4"/>
        <v>46.15384615384615</v>
      </c>
      <c r="N14" s="67">
        <v>44.5</v>
      </c>
      <c r="O14" s="152">
        <v>22</v>
      </c>
      <c r="P14" s="241">
        <v>11</v>
      </c>
      <c r="Q14" s="2">
        <f t="shared" si="2"/>
        <v>50</v>
      </c>
      <c r="R14" s="241">
        <v>3</v>
      </c>
      <c r="S14" s="59">
        <f t="shared" si="3"/>
        <v>27.272727272727273</v>
      </c>
      <c r="T14" s="127"/>
      <c r="U14" s="127"/>
      <c r="V14" s="127"/>
    </row>
    <row r="15" spans="1:22" ht="12.75">
      <c r="A15" s="18" t="s">
        <v>14</v>
      </c>
      <c r="B15" s="58">
        <v>47.67</v>
      </c>
      <c r="C15" s="1">
        <v>9</v>
      </c>
      <c r="D15" s="1"/>
      <c r="E15" s="38">
        <f t="shared" si="0"/>
        <v>0</v>
      </c>
      <c r="F15" s="68">
        <v>52.8</v>
      </c>
      <c r="G15" s="1">
        <v>5</v>
      </c>
      <c r="H15" s="1">
        <v>0</v>
      </c>
      <c r="I15" s="59">
        <f t="shared" si="1"/>
        <v>0</v>
      </c>
      <c r="J15" s="68">
        <v>51</v>
      </c>
      <c r="K15" s="1">
        <v>5</v>
      </c>
      <c r="L15" s="1">
        <v>0</v>
      </c>
      <c r="M15" s="59">
        <f t="shared" si="4"/>
        <v>0</v>
      </c>
      <c r="N15" s="67">
        <v>44.8</v>
      </c>
      <c r="O15" s="152">
        <v>6</v>
      </c>
      <c r="P15" s="2">
        <v>6</v>
      </c>
      <c r="Q15" s="2">
        <f t="shared" si="2"/>
        <v>100</v>
      </c>
      <c r="R15" s="2">
        <v>0</v>
      </c>
      <c r="S15" s="59">
        <f t="shared" si="3"/>
        <v>0</v>
      </c>
      <c r="T15" s="127"/>
      <c r="U15" s="127"/>
      <c r="V15" s="202"/>
    </row>
    <row r="16" spans="1:22" ht="12.75">
      <c r="A16" s="18" t="s">
        <v>61</v>
      </c>
      <c r="B16" s="58"/>
      <c r="C16" s="1"/>
      <c r="D16" s="1"/>
      <c r="E16" s="38"/>
      <c r="F16" s="68"/>
      <c r="G16" s="1"/>
      <c r="H16" s="1"/>
      <c r="I16" s="59"/>
      <c r="J16" s="68">
        <v>18.9</v>
      </c>
      <c r="K16" s="199">
        <v>8</v>
      </c>
      <c r="L16" s="199">
        <v>7</v>
      </c>
      <c r="M16" s="59">
        <f t="shared" si="4"/>
        <v>87.5</v>
      </c>
      <c r="N16" s="67">
        <v>45</v>
      </c>
      <c r="O16" s="152">
        <v>21</v>
      </c>
      <c r="P16" s="2">
        <v>1</v>
      </c>
      <c r="Q16" s="2">
        <f t="shared" si="2"/>
        <v>4.761904761904762</v>
      </c>
      <c r="R16" s="2">
        <v>0</v>
      </c>
      <c r="S16" s="59">
        <f t="shared" si="3"/>
        <v>0</v>
      </c>
      <c r="T16" s="26"/>
      <c r="U16" s="26"/>
      <c r="V16" s="26"/>
    </row>
    <row r="17" spans="1:22" ht="12.75">
      <c r="A17" s="18" t="s">
        <v>10</v>
      </c>
      <c r="B17" s="58">
        <v>46.04</v>
      </c>
      <c r="C17" s="1">
        <v>25</v>
      </c>
      <c r="D17" s="1"/>
      <c r="E17" s="38">
        <f aca="true" t="shared" si="5" ref="E17:E28">D17*100/C17</f>
        <v>0</v>
      </c>
      <c r="F17" s="68">
        <v>40.68</v>
      </c>
      <c r="G17" s="2">
        <v>19</v>
      </c>
      <c r="H17" s="2">
        <v>1</v>
      </c>
      <c r="I17" s="149">
        <f aca="true" t="shared" si="6" ref="I17:I28">H17*100/G17</f>
        <v>5.2631578947368425</v>
      </c>
      <c r="J17" s="68">
        <v>27.8</v>
      </c>
      <c r="K17" s="1">
        <v>6</v>
      </c>
      <c r="L17" s="1">
        <v>2</v>
      </c>
      <c r="M17" s="59">
        <f t="shared" si="4"/>
        <v>33.333333333333336</v>
      </c>
      <c r="N17" s="67">
        <v>45</v>
      </c>
      <c r="O17" s="152">
        <v>11</v>
      </c>
      <c r="P17" s="2">
        <v>5</v>
      </c>
      <c r="Q17" s="2">
        <f t="shared" si="2"/>
        <v>45.45454545454545</v>
      </c>
      <c r="R17" s="2">
        <v>2</v>
      </c>
      <c r="S17" s="284">
        <f t="shared" si="3"/>
        <v>40</v>
      </c>
      <c r="T17" s="127"/>
      <c r="U17" s="127"/>
      <c r="V17" s="127"/>
    </row>
    <row r="18" spans="1:22" ht="12.75">
      <c r="A18" s="364" t="s">
        <v>442</v>
      </c>
      <c r="B18" s="365"/>
      <c r="C18" s="366"/>
      <c r="D18" s="366"/>
      <c r="E18" s="364"/>
      <c r="F18" s="367"/>
      <c r="G18" s="366"/>
      <c r="H18" s="366"/>
      <c r="I18" s="368"/>
      <c r="J18" s="367"/>
      <c r="K18" s="366"/>
      <c r="L18" s="366"/>
      <c r="M18" s="368"/>
      <c r="N18" s="367">
        <v>46.2</v>
      </c>
      <c r="O18" s="369"/>
      <c r="P18" s="366"/>
      <c r="Q18" s="366"/>
      <c r="R18" s="366"/>
      <c r="S18" s="368">
        <v>13.7</v>
      </c>
      <c r="T18" s="127"/>
      <c r="U18" s="127"/>
      <c r="V18" s="127"/>
    </row>
    <row r="19" spans="1:22" ht="12.75">
      <c r="A19" s="18" t="s">
        <v>9</v>
      </c>
      <c r="B19" s="58">
        <v>56.2</v>
      </c>
      <c r="C19" s="1">
        <v>15</v>
      </c>
      <c r="D19" s="1"/>
      <c r="E19" s="38">
        <f t="shared" si="5"/>
        <v>0</v>
      </c>
      <c r="F19" s="68">
        <v>44.56</v>
      </c>
      <c r="G19" s="2">
        <v>9</v>
      </c>
      <c r="H19" s="2">
        <v>0</v>
      </c>
      <c r="I19" s="149">
        <f t="shared" si="6"/>
        <v>0</v>
      </c>
      <c r="J19" s="68">
        <v>33.9</v>
      </c>
      <c r="K19" s="1">
        <v>7</v>
      </c>
      <c r="L19" s="1">
        <v>2</v>
      </c>
      <c r="M19" s="59">
        <f t="shared" si="4"/>
        <v>28.571428571428573</v>
      </c>
      <c r="N19" s="67">
        <v>47.3</v>
      </c>
      <c r="O19" s="152">
        <v>12</v>
      </c>
      <c r="P19" s="2">
        <v>7</v>
      </c>
      <c r="Q19" s="2">
        <f t="shared" si="2"/>
        <v>58.333333333333336</v>
      </c>
      <c r="R19" s="2">
        <v>1</v>
      </c>
      <c r="S19" s="59">
        <f t="shared" si="3"/>
        <v>14.285714285714286</v>
      </c>
      <c r="T19" s="127"/>
      <c r="U19" s="127"/>
      <c r="V19" s="127"/>
    </row>
    <row r="20" spans="1:22" ht="12.75">
      <c r="A20" s="18" t="s">
        <v>32</v>
      </c>
      <c r="B20" s="58">
        <v>60.59</v>
      </c>
      <c r="C20" s="1">
        <v>32</v>
      </c>
      <c r="D20" s="1">
        <v>1</v>
      </c>
      <c r="E20" s="38">
        <f t="shared" si="5"/>
        <v>3.125</v>
      </c>
      <c r="F20" s="68">
        <v>47.76</v>
      </c>
      <c r="G20" s="1">
        <v>21</v>
      </c>
      <c r="H20" s="1">
        <v>1</v>
      </c>
      <c r="I20" s="59">
        <f t="shared" si="6"/>
        <v>4.761904761904762</v>
      </c>
      <c r="J20" s="68">
        <v>44.1</v>
      </c>
      <c r="K20" s="1">
        <v>8</v>
      </c>
      <c r="L20" s="1">
        <v>1</v>
      </c>
      <c r="M20" s="59">
        <f t="shared" si="4"/>
        <v>12.5</v>
      </c>
      <c r="N20" s="67">
        <v>47.3</v>
      </c>
      <c r="O20" s="152">
        <v>31</v>
      </c>
      <c r="P20" s="2">
        <v>18</v>
      </c>
      <c r="Q20" s="2">
        <f t="shared" si="2"/>
        <v>58.064516129032256</v>
      </c>
      <c r="R20" s="2">
        <v>1</v>
      </c>
      <c r="S20" s="59">
        <f t="shared" si="3"/>
        <v>5.555555555555555</v>
      </c>
      <c r="T20" s="127"/>
      <c r="U20" s="127"/>
      <c r="V20" s="127"/>
    </row>
    <row r="21" spans="1:22" ht="12.75">
      <c r="A21" s="48" t="s">
        <v>169</v>
      </c>
      <c r="B21" s="4"/>
      <c r="C21" s="4"/>
      <c r="D21" s="4"/>
      <c r="E21" s="4"/>
      <c r="F21" s="4"/>
      <c r="G21" s="4"/>
      <c r="H21" s="4" t="s">
        <v>135</v>
      </c>
      <c r="I21" s="4"/>
      <c r="J21" s="48"/>
      <c r="K21" s="48"/>
      <c r="L21" s="48"/>
      <c r="M21" s="48"/>
      <c r="N21" s="48">
        <v>47.3</v>
      </c>
      <c r="O21" s="48">
        <v>305</v>
      </c>
      <c r="P21" s="48">
        <v>166</v>
      </c>
      <c r="Q21" s="48">
        <f>P21*100/O21</f>
        <v>54.42622950819672</v>
      </c>
      <c r="R21" s="48">
        <v>26</v>
      </c>
      <c r="S21" s="48">
        <f>R21*100/P21</f>
        <v>15.662650602409638</v>
      </c>
      <c r="T21" s="127"/>
      <c r="U21" s="127"/>
      <c r="V21" s="127"/>
    </row>
    <row r="22" spans="1:22" ht="12.75">
      <c r="A22" s="18" t="s">
        <v>3</v>
      </c>
      <c r="B22" s="58">
        <v>39.33</v>
      </c>
      <c r="C22" s="1">
        <v>21</v>
      </c>
      <c r="D22" s="1">
        <v>3</v>
      </c>
      <c r="E22" s="38">
        <f t="shared" si="5"/>
        <v>14.285714285714286</v>
      </c>
      <c r="F22" s="68">
        <v>42.71</v>
      </c>
      <c r="G22" s="1">
        <v>28</v>
      </c>
      <c r="H22" s="1">
        <v>2</v>
      </c>
      <c r="I22" s="59">
        <f t="shared" si="6"/>
        <v>7.142857142857143</v>
      </c>
      <c r="J22" s="68">
        <v>43.8</v>
      </c>
      <c r="K22" s="1">
        <v>19</v>
      </c>
      <c r="L22" s="1">
        <v>2</v>
      </c>
      <c r="M22" s="59">
        <f t="shared" si="4"/>
        <v>10.526315789473685</v>
      </c>
      <c r="N22" s="67">
        <v>47.5</v>
      </c>
      <c r="O22" s="152">
        <v>36</v>
      </c>
      <c r="P22" s="2">
        <v>14</v>
      </c>
      <c r="Q22" s="2">
        <f t="shared" si="2"/>
        <v>38.888888888888886</v>
      </c>
      <c r="R22" s="2">
        <v>3</v>
      </c>
      <c r="S22" s="284">
        <f t="shared" si="3"/>
        <v>21.428571428571427</v>
      </c>
      <c r="T22" s="202"/>
      <c r="U22" s="202"/>
      <c r="V22" s="202"/>
    </row>
    <row r="23" spans="1:22" ht="12.75">
      <c r="A23" s="18" t="s">
        <v>16</v>
      </c>
      <c r="B23" s="61">
        <v>38.57</v>
      </c>
      <c r="C23" s="1">
        <v>14</v>
      </c>
      <c r="D23" s="1"/>
      <c r="E23" s="38">
        <f t="shared" si="5"/>
        <v>0</v>
      </c>
      <c r="F23" s="68">
        <v>35.9</v>
      </c>
      <c r="G23" s="2">
        <v>10</v>
      </c>
      <c r="H23" s="2">
        <v>1</v>
      </c>
      <c r="I23" s="149">
        <f t="shared" si="6"/>
        <v>10</v>
      </c>
      <c r="J23" s="68">
        <v>33.9</v>
      </c>
      <c r="K23" s="1">
        <v>7</v>
      </c>
      <c r="L23" s="1">
        <v>2</v>
      </c>
      <c r="M23" s="59">
        <f t="shared" si="4"/>
        <v>28.571428571428573</v>
      </c>
      <c r="N23" s="67">
        <v>47.8</v>
      </c>
      <c r="O23" s="152">
        <v>8</v>
      </c>
      <c r="P23" s="2">
        <v>4</v>
      </c>
      <c r="Q23" s="2">
        <f t="shared" si="2"/>
        <v>50</v>
      </c>
      <c r="R23" s="2">
        <v>1</v>
      </c>
      <c r="S23" s="59">
        <f t="shared" si="3"/>
        <v>25</v>
      </c>
      <c r="T23" s="127"/>
      <c r="U23" s="127"/>
      <c r="V23" s="127"/>
    </row>
    <row r="24" spans="1:22" ht="12.75">
      <c r="A24" s="18" t="s">
        <v>1</v>
      </c>
      <c r="B24" s="61">
        <v>54.67</v>
      </c>
      <c r="C24" s="1">
        <v>3</v>
      </c>
      <c r="D24" s="1"/>
      <c r="E24" s="38">
        <f t="shared" si="5"/>
        <v>0</v>
      </c>
      <c r="F24" s="68">
        <v>37.6</v>
      </c>
      <c r="G24" s="1">
        <v>5</v>
      </c>
      <c r="H24" s="1">
        <v>0</v>
      </c>
      <c r="I24" s="59">
        <f t="shared" si="6"/>
        <v>0</v>
      </c>
      <c r="J24" s="68"/>
      <c r="K24" s="1">
        <v>0</v>
      </c>
      <c r="L24" s="1">
        <v>0</v>
      </c>
      <c r="M24" s="59">
        <v>0</v>
      </c>
      <c r="N24" s="67">
        <v>50</v>
      </c>
      <c r="O24" s="152">
        <v>6</v>
      </c>
      <c r="P24" s="2">
        <v>1</v>
      </c>
      <c r="Q24" s="2">
        <f t="shared" si="2"/>
        <v>16.666666666666668</v>
      </c>
      <c r="R24" s="2">
        <v>0</v>
      </c>
      <c r="S24" s="59">
        <f t="shared" si="3"/>
        <v>0</v>
      </c>
      <c r="T24" s="127"/>
      <c r="U24" s="127"/>
      <c r="V24" s="127"/>
    </row>
    <row r="25" spans="1:22" ht="12.75">
      <c r="A25" s="18" t="s">
        <v>4</v>
      </c>
      <c r="B25" s="58">
        <v>45.42</v>
      </c>
      <c r="C25" s="1">
        <v>24</v>
      </c>
      <c r="D25" s="1">
        <v>2</v>
      </c>
      <c r="E25" s="38">
        <f t="shared" si="5"/>
        <v>8.333333333333334</v>
      </c>
      <c r="F25" s="68">
        <v>48.54</v>
      </c>
      <c r="G25" s="1">
        <v>13</v>
      </c>
      <c r="H25" s="1">
        <v>0</v>
      </c>
      <c r="I25" s="59">
        <f t="shared" si="6"/>
        <v>0</v>
      </c>
      <c r="J25" s="68">
        <v>50.8</v>
      </c>
      <c r="K25" s="1">
        <v>15</v>
      </c>
      <c r="L25" s="1">
        <v>2</v>
      </c>
      <c r="M25" s="59">
        <f>L25*100/K25</f>
        <v>13.333333333333334</v>
      </c>
      <c r="N25" s="67">
        <v>57.1</v>
      </c>
      <c r="O25" s="152">
        <v>14</v>
      </c>
      <c r="P25" s="2">
        <v>12</v>
      </c>
      <c r="Q25" s="2">
        <f t="shared" si="2"/>
        <v>85.71428571428571</v>
      </c>
      <c r="R25" s="2">
        <v>2</v>
      </c>
      <c r="S25" s="284">
        <f t="shared" si="3"/>
        <v>16.666666666666668</v>
      </c>
      <c r="T25" s="26"/>
      <c r="U25" s="26"/>
      <c r="V25" s="26"/>
    </row>
    <row r="26" spans="1:22" ht="12.75">
      <c r="A26" s="18" t="s">
        <v>12</v>
      </c>
      <c r="B26" s="58">
        <v>46.41</v>
      </c>
      <c r="C26" s="1">
        <v>17</v>
      </c>
      <c r="D26" s="1">
        <v>3</v>
      </c>
      <c r="E26" s="38">
        <f t="shared" si="5"/>
        <v>17.647058823529413</v>
      </c>
      <c r="F26" s="68">
        <v>44</v>
      </c>
      <c r="G26" s="1">
        <v>9</v>
      </c>
      <c r="H26" s="1">
        <v>0</v>
      </c>
      <c r="I26" s="59">
        <f t="shared" si="6"/>
        <v>0</v>
      </c>
      <c r="J26" s="68">
        <v>25.9</v>
      </c>
      <c r="K26" s="183">
        <v>14</v>
      </c>
      <c r="L26" s="183">
        <v>10</v>
      </c>
      <c r="M26" s="59">
        <f>L26*100/K26</f>
        <v>71.42857142857143</v>
      </c>
      <c r="N26" s="67">
        <v>58.8</v>
      </c>
      <c r="O26" s="152">
        <v>13</v>
      </c>
      <c r="P26" s="241">
        <v>11</v>
      </c>
      <c r="Q26" s="2">
        <f t="shared" si="2"/>
        <v>84.61538461538461</v>
      </c>
      <c r="R26" s="241">
        <v>1</v>
      </c>
      <c r="S26" s="59">
        <f t="shared" si="3"/>
        <v>9.090909090909092</v>
      </c>
      <c r="T26" s="26"/>
      <c r="U26" s="26"/>
      <c r="V26" s="26"/>
    </row>
    <row r="27" spans="1:19" ht="12.75">
      <c r="A27" s="18" t="s">
        <v>30</v>
      </c>
      <c r="B27" s="58">
        <v>63.41</v>
      </c>
      <c r="C27" s="1">
        <v>41</v>
      </c>
      <c r="D27" s="1"/>
      <c r="E27" s="38">
        <f t="shared" si="5"/>
        <v>0</v>
      </c>
      <c r="F27" s="68">
        <v>51.47</v>
      </c>
      <c r="G27" s="2">
        <v>38</v>
      </c>
      <c r="H27" s="2">
        <v>0</v>
      </c>
      <c r="I27" s="149">
        <f t="shared" si="6"/>
        <v>0</v>
      </c>
      <c r="J27" s="68">
        <v>39.9</v>
      </c>
      <c r="K27" s="183">
        <v>34</v>
      </c>
      <c r="L27" s="183">
        <v>11</v>
      </c>
      <c r="M27" s="59">
        <f>L27*100/K27</f>
        <v>32.35294117647059</v>
      </c>
      <c r="N27" s="67">
        <v>62</v>
      </c>
      <c r="O27" s="152">
        <v>36</v>
      </c>
      <c r="P27" s="241">
        <v>23</v>
      </c>
      <c r="Q27" s="2">
        <f t="shared" si="2"/>
        <v>63.888888888888886</v>
      </c>
      <c r="R27" s="241">
        <v>0</v>
      </c>
      <c r="S27" s="59">
        <f t="shared" si="3"/>
        <v>0</v>
      </c>
    </row>
    <row r="28" spans="1:19" ht="12.75">
      <c r="A28" s="55" t="s">
        <v>13</v>
      </c>
      <c r="B28" s="62">
        <v>47.5</v>
      </c>
      <c r="C28" s="1">
        <v>8</v>
      </c>
      <c r="D28" s="1"/>
      <c r="E28" s="38">
        <f t="shared" si="5"/>
        <v>0</v>
      </c>
      <c r="F28" s="68">
        <v>51.75</v>
      </c>
      <c r="G28" s="1">
        <v>8</v>
      </c>
      <c r="H28" s="1">
        <v>0</v>
      </c>
      <c r="I28" s="59">
        <f t="shared" si="6"/>
        <v>0</v>
      </c>
      <c r="J28" s="68">
        <v>51.3</v>
      </c>
      <c r="K28" s="1">
        <v>3</v>
      </c>
      <c r="L28" s="1">
        <v>0</v>
      </c>
      <c r="M28" s="59">
        <f>L28*100/K28</f>
        <v>0</v>
      </c>
      <c r="N28" s="67">
        <v>62.8</v>
      </c>
      <c r="O28" s="152">
        <v>7</v>
      </c>
      <c r="P28" s="2">
        <v>4</v>
      </c>
      <c r="Q28" s="2">
        <f t="shared" si="2"/>
        <v>57.142857142857146</v>
      </c>
      <c r="R28" s="2">
        <v>0</v>
      </c>
      <c r="S28" s="59">
        <f t="shared" si="3"/>
        <v>0</v>
      </c>
    </row>
    <row r="30" spans="1:19" ht="12.75">
      <c r="A30" s="178" t="s">
        <v>105</v>
      </c>
      <c r="B30" s="179">
        <v>50.78</v>
      </c>
      <c r="C30" s="180">
        <v>381</v>
      </c>
      <c r="D30" s="180">
        <v>22</v>
      </c>
      <c r="E30" s="178">
        <f>D30*100/C30</f>
        <v>5.774278215223097</v>
      </c>
      <c r="F30" s="181">
        <v>43.7</v>
      </c>
      <c r="G30" s="180">
        <v>301</v>
      </c>
      <c r="H30" s="180">
        <v>13</v>
      </c>
      <c r="I30" s="182">
        <f>H30*100/G30</f>
        <v>4.318936877076412</v>
      </c>
      <c r="J30" s="181">
        <v>36.6</v>
      </c>
      <c r="K30" s="180">
        <v>212</v>
      </c>
      <c r="L30" s="180">
        <v>73</v>
      </c>
      <c r="M30" s="182">
        <f>L30*100/K30</f>
        <v>34.43396226415094</v>
      </c>
      <c r="N30" s="181">
        <v>47.2</v>
      </c>
      <c r="O30" s="285">
        <v>326</v>
      </c>
      <c r="P30" s="180">
        <v>166</v>
      </c>
      <c r="Q30" s="288">
        <f>P30*100/O30</f>
        <v>50.920245398773005</v>
      </c>
      <c r="R30" s="180">
        <v>26</v>
      </c>
      <c r="S30" s="182">
        <f>R30*100/P30</f>
        <v>15.662650602409638</v>
      </c>
    </row>
    <row r="31" spans="3:5" ht="12.75">
      <c r="C31" s="26"/>
      <c r="D31" s="26"/>
      <c r="E31" s="26"/>
    </row>
    <row r="32" spans="3:5" ht="12.75">
      <c r="C32" s="26"/>
      <c r="D32" s="26"/>
      <c r="E32" s="26"/>
    </row>
    <row r="33" spans="3:5" ht="12.75">
      <c r="C33" s="26"/>
      <c r="D33" s="26"/>
      <c r="E33" s="26"/>
    </row>
    <row r="34" spans="3:5" ht="12.75">
      <c r="C34" s="26"/>
      <c r="D34" s="26"/>
      <c r="E34" s="26"/>
    </row>
  </sheetData>
  <sheetProtection/>
  <autoFilter ref="N2:N28">
    <sortState ref="N3:N34">
      <sortCondition sortBy="value" ref="B3:B34"/>
    </sortState>
  </autoFilter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W39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16.8515625" style="0" customWidth="1"/>
    <col min="2" max="2" width="5.421875" style="0" hidden="1" customWidth="1"/>
    <col min="3" max="3" width="4.57421875" style="0" hidden="1" customWidth="1"/>
    <col min="4" max="4" width="4.28125" style="0" hidden="1" customWidth="1"/>
    <col min="5" max="5" width="4.421875" style="0" hidden="1" customWidth="1"/>
    <col min="6" max="6" width="5.140625" style="0" hidden="1" customWidth="1"/>
    <col min="7" max="7" width="5.7109375" style="0" hidden="1" customWidth="1"/>
    <col min="8" max="8" width="4.8515625" style="0" hidden="1" customWidth="1"/>
    <col min="9" max="9" width="5.28125" style="0" hidden="1" customWidth="1"/>
    <col min="10" max="10" width="6.140625" style="0" customWidth="1"/>
    <col min="11" max="11" width="5.421875" style="0" customWidth="1"/>
    <col min="12" max="12" width="4.8515625" style="0" customWidth="1"/>
    <col min="13" max="13" width="5.7109375" style="0" customWidth="1"/>
    <col min="14" max="14" width="5.8515625" style="0" customWidth="1"/>
    <col min="15" max="15" width="5.7109375" style="0" customWidth="1"/>
    <col min="16" max="17" width="7.140625" style="0" customWidth="1"/>
    <col min="18" max="18" width="6.00390625" style="0" customWidth="1"/>
    <col min="19" max="19" width="5.421875" style="0" customWidth="1"/>
    <col min="20" max="21" width="6.57421875" style="0" customWidth="1"/>
  </cols>
  <sheetData>
    <row r="1" spans="2:23" ht="13.5" thickBot="1">
      <c r="B1" s="17">
        <v>36</v>
      </c>
      <c r="F1" s="3">
        <v>24</v>
      </c>
      <c r="H1" s="3">
        <v>2014</v>
      </c>
      <c r="J1" s="75">
        <v>24</v>
      </c>
      <c r="K1" s="268"/>
      <c r="L1" s="106">
        <v>2015</v>
      </c>
      <c r="M1" s="268"/>
      <c r="N1" s="268"/>
      <c r="O1" s="72"/>
      <c r="P1" s="272">
        <v>24</v>
      </c>
      <c r="Q1" s="273">
        <v>2016</v>
      </c>
      <c r="R1" s="274"/>
      <c r="S1" s="274"/>
      <c r="T1" s="274"/>
      <c r="U1" s="275" t="s">
        <v>111</v>
      </c>
      <c r="V1" s="200"/>
      <c r="W1" s="26"/>
    </row>
    <row r="2" spans="1:23" ht="12.75">
      <c r="A2" s="3" t="s">
        <v>19</v>
      </c>
      <c r="B2" s="3" t="s">
        <v>91</v>
      </c>
      <c r="C2" s="1" t="s">
        <v>67</v>
      </c>
      <c r="D2" s="1" t="s">
        <v>68</v>
      </c>
      <c r="E2" s="38" t="s">
        <v>69</v>
      </c>
      <c r="F2" s="76" t="s">
        <v>91</v>
      </c>
      <c r="G2" s="56" t="s">
        <v>67</v>
      </c>
      <c r="H2" s="56" t="s">
        <v>68</v>
      </c>
      <c r="I2" s="65" t="s">
        <v>69</v>
      </c>
      <c r="J2" s="269" t="s">
        <v>91</v>
      </c>
      <c r="K2" s="1" t="s">
        <v>67</v>
      </c>
      <c r="L2" s="1" t="s">
        <v>68</v>
      </c>
      <c r="M2" s="1" t="s">
        <v>69</v>
      </c>
      <c r="N2" s="2" t="s">
        <v>111</v>
      </c>
      <c r="O2" s="149" t="s">
        <v>112</v>
      </c>
      <c r="P2" s="269" t="s">
        <v>91</v>
      </c>
      <c r="Q2" s="1" t="s">
        <v>67</v>
      </c>
      <c r="R2" s="1" t="s">
        <v>68</v>
      </c>
      <c r="S2" s="1" t="s">
        <v>69</v>
      </c>
      <c r="T2" s="2" t="s">
        <v>111</v>
      </c>
      <c r="U2" s="149" t="s">
        <v>112</v>
      </c>
      <c r="V2" s="26"/>
      <c r="W2" s="26"/>
    </row>
    <row r="3" spans="1:23" ht="12.75">
      <c r="A3" s="34" t="s">
        <v>6</v>
      </c>
      <c r="B3" s="15">
        <v>70.5</v>
      </c>
      <c r="C3" s="15">
        <v>6</v>
      </c>
      <c r="D3" s="1"/>
      <c r="E3" s="38">
        <f>D3*100/C3</f>
        <v>0</v>
      </c>
      <c r="F3" s="1">
        <v>57.14</v>
      </c>
      <c r="G3" s="1">
        <v>7</v>
      </c>
      <c r="H3" s="1">
        <v>0</v>
      </c>
      <c r="I3" s="38">
        <f>H3*100/G3</f>
        <v>0</v>
      </c>
      <c r="J3" s="68">
        <v>56</v>
      </c>
      <c r="K3" s="1">
        <v>2</v>
      </c>
      <c r="L3" s="1">
        <v>0</v>
      </c>
      <c r="M3" s="1">
        <f>L3*100/K3</f>
        <v>0</v>
      </c>
      <c r="N3" s="1">
        <v>0</v>
      </c>
      <c r="O3" s="59">
        <f>N3*100/K3</f>
        <v>0</v>
      </c>
      <c r="P3" s="68">
        <v>49</v>
      </c>
      <c r="Q3" s="1">
        <v>3</v>
      </c>
      <c r="R3" s="1">
        <v>0</v>
      </c>
      <c r="S3" s="1">
        <f aca="true" t="shared" si="0" ref="S3:S28">R3*100/Q3</f>
        <v>0</v>
      </c>
      <c r="T3" s="1">
        <v>0</v>
      </c>
      <c r="U3" s="59">
        <f aca="true" t="shared" si="1" ref="U3:U28">T3*100/Q3</f>
        <v>0</v>
      </c>
      <c r="V3" s="26"/>
      <c r="W3" s="26"/>
    </row>
    <row r="4" spans="1:23" ht="12.75">
      <c r="A4" s="34" t="s">
        <v>35</v>
      </c>
      <c r="B4" s="15">
        <v>45.59</v>
      </c>
      <c r="C4" s="15">
        <v>17</v>
      </c>
      <c r="D4" s="1">
        <v>3</v>
      </c>
      <c r="E4" s="47">
        <f>D4*100/C4</f>
        <v>17.647058823529413</v>
      </c>
      <c r="F4" s="68">
        <v>50.14</v>
      </c>
      <c r="G4" s="1">
        <v>7</v>
      </c>
      <c r="H4" s="1">
        <v>0</v>
      </c>
      <c r="I4" s="38">
        <f>H4*100/G4</f>
        <v>0</v>
      </c>
      <c r="J4" s="68">
        <v>71</v>
      </c>
      <c r="K4" s="1">
        <v>2</v>
      </c>
      <c r="L4" s="1">
        <v>0</v>
      </c>
      <c r="M4" s="1">
        <f>L4*100/K4</f>
        <v>0</v>
      </c>
      <c r="N4" s="1">
        <v>1</v>
      </c>
      <c r="O4" s="59">
        <f>N4*100/K4</f>
        <v>50</v>
      </c>
      <c r="P4" s="68">
        <v>50.3</v>
      </c>
      <c r="Q4" s="1">
        <v>7</v>
      </c>
      <c r="R4" s="1">
        <v>0</v>
      </c>
      <c r="S4" s="1">
        <f t="shared" si="0"/>
        <v>0</v>
      </c>
      <c r="T4" s="1">
        <v>1</v>
      </c>
      <c r="U4" s="59">
        <f t="shared" si="1"/>
        <v>14.285714285714286</v>
      </c>
      <c r="V4" s="26"/>
      <c r="W4" s="26"/>
    </row>
    <row r="5" spans="1:23" ht="12.75">
      <c r="A5" s="34" t="s">
        <v>2</v>
      </c>
      <c r="B5" s="15">
        <v>26</v>
      </c>
      <c r="C5" s="15">
        <v>1</v>
      </c>
      <c r="D5" s="1">
        <v>1</v>
      </c>
      <c r="E5" s="34">
        <v>100</v>
      </c>
      <c r="F5" s="77">
        <v>50.25</v>
      </c>
      <c r="G5" s="15">
        <v>4</v>
      </c>
      <c r="H5" s="15">
        <v>1</v>
      </c>
      <c r="I5" s="38">
        <f>H5*100/G5</f>
        <v>25</v>
      </c>
      <c r="J5" s="77">
        <v>66.5</v>
      </c>
      <c r="K5" s="15">
        <v>2</v>
      </c>
      <c r="L5" s="15">
        <v>0</v>
      </c>
      <c r="M5" s="1">
        <f>L5*100/K5</f>
        <v>0</v>
      </c>
      <c r="N5" s="1">
        <v>1</v>
      </c>
      <c r="O5" s="59">
        <f>N5*100/K5</f>
        <v>50</v>
      </c>
      <c r="P5" s="77">
        <v>52.7</v>
      </c>
      <c r="Q5" s="15">
        <v>3</v>
      </c>
      <c r="R5" s="15">
        <v>0</v>
      </c>
      <c r="S5" s="1">
        <f t="shared" si="0"/>
        <v>0</v>
      </c>
      <c r="T5" s="1">
        <v>0</v>
      </c>
      <c r="U5" s="59">
        <f t="shared" si="1"/>
        <v>0</v>
      </c>
      <c r="V5" s="26"/>
      <c r="W5" s="26"/>
    </row>
    <row r="6" spans="1:23" ht="12.75">
      <c r="A6" s="33" t="s">
        <v>10</v>
      </c>
      <c r="B6" s="15">
        <v>52.52</v>
      </c>
      <c r="C6" s="15">
        <v>25</v>
      </c>
      <c r="D6" s="1">
        <v>2</v>
      </c>
      <c r="E6" s="47">
        <f>D6*100/C6</f>
        <v>8</v>
      </c>
      <c r="F6" s="68">
        <v>55</v>
      </c>
      <c r="G6" s="1">
        <v>19</v>
      </c>
      <c r="H6" s="1">
        <v>0</v>
      </c>
      <c r="I6" s="38">
        <f>H6*100/G6</f>
        <v>0</v>
      </c>
      <c r="J6" s="68">
        <v>60.5</v>
      </c>
      <c r="K6" s="1">
        <v>6</v>
      </c>
      <c r="L6" s="1">
        <v>0</v>
      </c>
      <c r="M6" s="1">
        <f>L6*100/K6</f>
        <v>0</v>
      </c>
      <c r="N6" s="1">
        <v>1</v>
      </c>
      <c r="O6" s="59">
        <f>N6*100/K6</f>
        <v>16.666666666666668</v>
      </c>
      <c r="P6" s="68">
        <v>55</v>
      </c>
      <c r="Q6" s="1">
        <v>11</v>
      </c>
      <c r="R6" s="1">
        <v>0</v>
      </c>
      <c r="S6" s="1">
        <f t="shared" si="0"/>
        <v>0</v>
      </c>
      <c r="T6" s="1">
        <v>0</v>
      </c>
      <c r="U6" s="59">
        <f t="shared" si="1"/>
        <v>0</v>
      </c>
      <c r="V6" s="26"/>
      <c r="W6" s="26"/>
    </row>
    <row r="7" spans="1:23" ht="12.75">
      <c r="A7" s="35" t="s">
        <v>11</v>
      </c>
      <c r="B7" s="15">
        <v>56.64</v>
      </c>
      <c r="C7" s="15">
        <v>28</v>
      </c>
      <c r="D7" s="1"/>
      <c r="E7" s="38">
        <f>D7*100/C7</f>
        <v>0</v>
      </c>
      <c r="F7" s="68">
        <v>52.43</v>
      </c>
      <c r="G7" s="1">
        <v>21</v>
      </c>
      <c r="H7" s="1">
        <v>0</v>
      </c>
      <c r="I7" s="38">
        <f>H7*100/G7</f>
        <v>0</v>
      </c>
      <c r="J7" s="68">
        <v>55.15</v>
      </c>
      <c r="K7" s="1">
        <v>20</v>
      </c>
      <c r="L7" s="1">
        <v>0</v>
      </c>
      <c r="M7" s="1">
        <f>L7*100/K7</f>
        <v>0</v>
      </c>
      <c r="N7" s="1">
        <v>2</v>
      </c>
      <c r="O7" s="59">
        <f>N7*100/K7</f>
        <v>10</v>
      </c>
      <c r="P7" s="68">
        <v>58</v>
      </c>
      <c r="Q7" s="1">
        <v>26</v>
      </c>
      <c r="R7" s="1">
        <v>0</v>
      </c>
      <c r="S7" s="1">
        <f t="shared" si="0"/>
        <v>0</v>
      </c>
      <c r="T7" s="1">
        <v>3</v>
      </c>
      <c r="U7" s="59">
        <f t="shared" si="1"/>
        <v>11.538461538461538</v>
      </c>
      <c r="V7" s="26"/>
      <c r="W7" s="26"/>
    </row>
    <row r="8" spans="1:23" ht="12.75">
      <c r="A8" s="34" t="s">
        <v>29</v>
      </c>
      <c r="B8" s="1"/>
      <c r="C8" s="1"/>
      <c r="D8" s="1"/>
      <c r="E8" s="38"/>
      <c r="F8" s="68"/>
      <c r="G8" s="1"/>
      <c r="H8" s="1"/>
      <c r="I8" s="38"/>
      <c r="J8" s="68"/>
      <c r="K8" s="1"/>
      <c r="L8" s="1"/>
      <c r="M8" s="1"/>
      <c r="N8" s="1"/>
      <c r="O8" s="59"/>
      <c r="P8" s="67">
        <v>58</v>
      </c>
      <c r="Q8" s="2">
        <v>4</v>
      </c>
      <c r="R8" s="1">
        <v>0</v>
      </c>
      <c r="S8" s="1">
        <f t="shared" si="0"/>
        <v>0</v>
      </c>
      <c r="T8" s="1">
        <v>1</v>
      </c>
      <c r="U8" s="59">
        <f t="shared" si="1"/>
        <v>25</v>
      </c>
      <c r="V8" s="26"/>
      <c r="W8" s="26"/>
    </row>
    <row r="9" spans="1:23" ht="12.75">
      <c r="A9" s="34" t="s">
        <v>16</v>
      </c>
      <c r="B9" s="15">
        <v>60.43</v>
      </c>
      <c r="C9" s="15">
        <v>14</v>
      </c>
      <c r="D9" s="1"/>
      <c r="E9" s="38">
        <f aca="true" t="shared" si="2" ref="E9:E28">D9*100/C9</f>
        <v>0</v>
      </c>
      <c r="F9" s="68">
        <v>54.6</v>
      </c>
      <c r="G9" s="1">
        <v>10</v>
      </c>
      <c r="H9" s="1">
        <v>0</v>
      </c>
      <c r="I9" s="38">
        <f aca="true" t="shared" si="3" ref="I9:I28">H9*100/G9</f>
        <v>0</v>
      </c>
      <c r="J9" s="68">
        <v>58.24</v>
      </c>
      <c r="K9" s="1">
        <v>17</v>
      </c>
      <c r="L9" s="1">
        <v>0</v>
      </c>
      <c r="M9" s="1">
        <f aca="true" t="shared" si="4" ref="M9:M28">L9*100/K9</f>
        <v>0</v>
      </c>
      <c r="N9" s="1">
        <v>3</v>
      </c>
      <c r="O9" s="59">
        <f aca="true" t="shared" si="5" ref="O9:O28">N9*100/K9</f>
        <v>17.647058823529413</v>
      </c>
      <c r="P9" s="68">
        <v>58.3</v>
      </c>
      <c r="Q9" s="1">
        <v>8</v>
      </c>
      <c r="R9" s="1">
        <v>0</v>
      </c>
      <c r="S9" s="1">
        <f t="shared" si="0"/>
        <v>0</v>
      </c>
      <c r="T9" s="1">
        <v>2</v>
      </c>
      <c r="U9" s="59">
        <f t="shared" si="1"/>
        <v>25</v>
      </c>
      <c r="V9" s="127"/>
      <c r="W9" s="26"/>
    </row>
    <row r="10" spans="1:23" ht="12.75">
      <c r="A10" s="33" t="s">
        <v>33</v>
      </c>
      <c r="B10" s="15">
        <v>58.42</v>
      </c>
      <c r="C10" s="15">
        <v>19</v>
      </c>
      <c r="D10" s="1"/>
      <c r="E10" s="38">
        <f t="shared" si="2"/>
        <v>0</v>
      </c>
      <c r="F10" s="68">
        <v>58.67</v>
      </c>
      <c r="G10" s="1">
        <v>15</v>
      </c>
      <c r="H10" s="1">
        <v>0</v>
      </c>
      <c r="I10" s="38">
        <f t="shared" si="3"/>
        <v>0</v>
      </c>
      <c r="J10" s="68">
        <v>64.2</v>
      </c>
      <c r="K10" s="1">
        <v>5</v>
      </c>
      <c r="L10" s="1">
        <v>0</v>
      </c>
      <c r="M10" s="1">
        <f t="shared" si="4"/>
        <v>0</v>
      </c>
      <c r="N10" s="1">
        <v>0</v>
      </c>
      <c r="O10" s="59">
        <f t="shared" si="5"/>
        <v>0</v>
      </c>
      <c r="P10" s="68">
        <v>59.1</v>
      </c>
      <c r="Q10" s="1">
        <v>7</v>
      </c>
      <c r="R10" s="1">
        <v>0</v>
      </c>
      <c r="S10" s="1">
        <f t="shared" si="0"/>
        <v>0</v>
      </c>
      <c r="T10" s="1">
        <v>1</v>
      </c>
      <c r="U10" s="59">
        <f t="shared" si="1"/>
        <v>14.285714285714286</v>
      </c>
      <c r="V10" s="26"/>
      <c r="W10" s="26"/>
    </row>
    <row r="11" spans="1:23" ht="12.75">
      <c r="A11" s="33" t="s">
        <v>0</v>
      </c>
      <c r="B11" s="15">
        <v>51.05</v>
      </c>
      <c r="C11" s="15">
        <v>22</v>
      </c>
      <c r="D11" s="1">
        <v>2</v>
      </c>
      <c r="E11" s="47">
        <f t="shared" si="2"/>
        <v>9.090909090909092</v>
      </c>
      <c r="F11" s="68">
        <v>58.29</v>
      </c>
      <c r="G11" s="1">
        <v>14</v>
      </c>
      <c r="H11" s="1">
        <v>0</v>
      </c>
      <c r="I11" s="38">
        <f t="shared" si="3"/>
        <v>0</v>
      </c>
      <c r="J11" s="68">
        <v>55.92</v>
      </c>
      <c r="K11" s="1">
        <v>13</v>
      </c>
      <c r="L11" s="1">
        <v>0</v>
      </c>
      <c r="M11" s="1">
        <f t="shared" si="4"/>
        <v>0</v>
      </c>
      <c r="N11" s="1">
        <v>2</v>
      </c>
      <c r="O11" s="59">
        <f t="shared" si="5"/>
        <v>15.384615384615385</v>
      </c>
      <c r="P11" s="68">
        <v>59.7</v>
      </c>
      <c r="Q11" s="1">
        <v>11</v>
      </c>
      <c r="R11" s="1">
        <v>0</v>
      </c>
      <c r="S11" s="1">
        <f t="shared" si="0"/>
        <v>0</v>
      </c>
      <c r="T11" s="1">
        <v>2</v>
      </c>
      <c r="U11" s="59">
        <f t="shared" si="1"/>
        <v>18.181818181818183</v>
      </c>
      <c r="V11" s="26"/>
      <c r="W11" s="26"/>
    </row>
    <row r="12" spans="1:23" ht="12.75">
      <c r="A12" s="33" t="s">
        <v>1</v>
      </c>
      <c r="B12" s="15">
        <v>52.33</v>
      </c>
      <c r="C12" s="15">
        <v>3</v>
      </c>
      <c r="D12" s="1"/>
      <c r="E12" s="47">
        <f t="shared" si="2"/>
        <v>0</v>
      </c>
      <c r="F12" s="68">
        <v>64.2</v>
      </c>
      <c r="G12" s="1">
        <v>5</v>
      </c>
      <c r="H12" s="1">
        <v>0</v>
      </c>
      <c r="I12" s="38">
        <f t="shared" si="3"/>
        <v>0</v>
      </c>
      <c r="J12" s="215">
        <v>50.08</v>
      </c>
      <c r="K12" s="1">
        <v>12</v>
      </c>
      <c r="L12" s="1">
        <v>0</v>
      </c>
      <c r="M12" s="1">
        <f t="shared" si="4"/>
        <v>0</v>
      </c>
      <c r="N12" s="1">
        <v>1</v>
      </c>
      <c r="O12" s="59">
        <f t="shared" si="5"/>
        <v>8.333333333333334</v>
      </c>
      <c r="P12" s="215">
        <v>60.3</v>
      </c>
      <c r="Q12" s="1">
        <v>6</v>
      </c>
      <c r="R12" s="1">
        <v>0</v>
      </c>
      <c r="S12" s="1">
        <f t="shared" si="0"/>
        <v>0</v>
      </c>
      <c r="T12" s="1">
        <v>1</v>
      </c>
      <c r="U12" s="59">
        <f t="shared" si="1"/>
        <v>16.666666666666668</v>
      </c>
      <c r="V12" s="26"/>
      <c r="W12" s="26"/>
    </row>
    <row r="13" spans="1:23" ht="12.75">
      <c r="A13" s="33" t="s">
        <v>32</v>
      </c>
      <c r="B13" s="15">
        <v>75.03</v>
      </c>
      <c r="C13" s="15">
        <v>32</v>
      </c>
      <c r="D13" s="1"/>
      <c r="E13" s="38">
        <f t="shared" si="2"/>
        <v>0</v>
      </c>
      <c r="F13" s="68">
        <v>64.67</v>
      </c>
      <c r="G13" s="1">
        <v>21</v>
      </c>
      <c r="H13" s="1">
        <v>0</v>
      </c>
      <c r="I13" s="38">
        <f t="shared" si="3"/>
        <v>0</v>
      </c>
      <c r="J13" s="68">
        <v>56.52</v>
      </c>
      <c r="K13" s="1">
        <v>21</v>
      </c>
      <c r="L13" s="1">
        <v>1</v>
      </c>
      <c r="M13" s="1">
        <f t="shared" si="4"/>
        <v>4.761904761904762</v>
      </c>
      <c r="N13" s="1">
        <v>3</v>
      </c>
      <c r="O13" s="59">
        <f t="shared" si="5"/>
        <v>14.285714285714286</v>
      </c>
      <c r="P13" s="68">
        <v>61.6</v>
      </c>
      <c r="Q13" s="1">
        <v>31</v>
      </c>
      <c r="R13" s="1">
        <v>1</v>
      </c>
      <c r="S13" s="1">
        <f t="shared" si="0"/>
        <v>3.225806451612903</v>
      </c>
      <c r="T13" s="1">
        <v>8</v>
      </c>
      <c r="U13" s="59">
        <f t="shared" si="1"/>
        <v>25.806451612903224</v>
      </c>
      <c r="V13" s="26"/>
      <c r="W13" s="26"/>
    </row>
    <row r="14" spans="1:23" ht="12.75">
      <c r="A14" s="34" t="s">
        <v>8</v>
      </c>
      <c r="B14" s="15">
        <v>90</v>
      </c>
      <c r="C14" s="15">
        <v>1</v>
      </c>
      <c r="D14" s="1"/>
      <c r="E14" s="38">
        <f t="shared" si="2"/>
        <v>0</v>
      </c>
      <c r="F14" s="68">
        <v>65.5</v>
      </c>
      <c r="G14" s="1">
        <v>4</v>
      </c>
      <c r="H14" s="1">
        <v>0</v>
      </c>
      <c r="I14" s="38">
        <f t="shared" si="3"/>
        <v>0</v>
      </c>
      <c r="J14" s="68">
        <v>75.88</v>
      </c>
      <c r="K14" s="1">
        <v>8</v>
      </c>
      <c r="L14" s="1">
        <v>0</v>
      </c>
      <c r="M14" s="1">
        <f t="shared" si="4"/>
        <v>0</v>
      </c>
      <c r="N14" s="1">
        <v>4</v>
      </c>
      <c r="O14" s="59">
        <f t="shared" si="5"/>
        <v>50</v>
      </c>
      <c r="P14" s="68">
        <v>61.8</v>
      </c>
      <c r="Q14" s="1">
        <v>5</v>
      </c>
      <c r="R14" s="1">
        <v>0</v>
      </c>
      <c r="S14" s="1">
        <f t="shared" si="0"/>
        <v>0</v>
      </c>
      <c r="T14" s="1">
        <v>1</v>
      </c>
      <c r="U14" s="59">
        <f t="shared" si="1"/>
        <v>20</v>
      </c>
      <c r="V14" s="26"/>
      <c r="W14" s="26"/>
    </row>
    <row r="15" spans="1:23" ht="13.5" thickBot="1">
      <c r="A15" s="48" t="s">
        <v>165</v>
      </c>
      <c r="B15" s="48"/>
      <c r="C15" s="48"/>
      <c r="D15" s="48"/>
      <c r="E15" s="48"/>
      <c r="F15" s="278"/>
      <c r="G15" s="48"/>
      <c r="H15" s="48"/>
      <c r="I15" s="49"/>
      <c r="J15" s="279">
        <v>61.47</v>
      </c>
      <c r="K15" s="153">
        <v>321</v>
      </c>
      <c r="L15" s="153"/>
      <c r="M15" s="153">
        <v>1.87</v>
      </c>
      <c r="N15" s="153"/>
      <c r="O15" s="154"/>
      <c r="P15" s="279">
        <v>64.45</v>
      </c>
      <c r="Q15" s="153">
        <v>321</v>
      </c>
      <c r="R15" s="153">
        <v>1</v>
      </c>
      <c r="S15" s="48">
        <f>R15*100/Q15</f>
        <v>0.3115264797507788</v>
      </c>
      <c r="T15" s="153"/>
      <c r="U15" s="282"/>
      <c r="V15" s="26"/>
      <c r="W15" s="26"/>
    </row>
    <row r="16" spans="1:23" ht="12.75">
      <c r="A16" s="34" t="s">
        <v>64</v>
      </c>
      <c r="B16" s="15">
        <v>55.33</v>
      </c>
      <c r="C16" s="15">
        <v>18</v>
      </c>
      <c r="D16" s="1">
        <v>2</v>
      </c>
      <c r="E16" s="47">
        <f t="shared" si="2"/>
        <v>11.11111111111111</v>
      </c>
      <c r="F16" s="68">
        <v>59</v>
      </c>
      <c r="G16" s="1">
        <v>28</v>
      </c>
      <c r="H16" s="1">
        <v>0</v>
      </c>
      <c r="I16" s="38">
        <f t="shared" si="3"/>
        <v>0</v>
      </c>
      <c r="J16" s="68">
        <v>64.19</v>
      </c>
      <c r="K16" s="1">
        <v>26</v>
      </c>
      <c r="L16" s="1">
        <v>0</v>
      </c>
      <c r="M16" s="1">
        <f t="shared" si="4"/>
        <v>0</v>
      </c>
      <c r="N16" s="1">
        <v>6</v>
      </c>
      <c r="O16" s="59">
        <f t="shared" si="5"/>
        <v>23.076923076923077</v>
      </c>
      <c r="P16" s="68">
        <v>64.5</v>
      </c>
      <c r="Q16" s="1">
        <v>22</v>
      </c>
      <c r="R16" s="1">
        <v>0</v>
      </c>
      <c r="S16" s="1">
        <f t="shared" si="0"/>
        <v>0</v>
      </c>
      <c r="T16" s="1">
        <v>6</v>
      </c>
      <c r="U16" s="59">
        <f t="shared" si="1"/>
        <v>27.272727272727273</v>
      </c>
      <c r="V16" s="26"/>
      <c r="W16" s="26"/>
    </row>
    <row r="17" spans="1:23" ht="12.75">
      <c r="A17" s="34" t="s">
        <v>15</v>
      </c>
      <c r="B17" s="15">
        <v>52.41</v>
      </c>
      <c r="C17" s="15">
        <v>22</v>
      </c>
      <c r="D17" s="1"/>
      <c r="E17" s="47">
        <f t="shared" si="2"/>
        <v>0</v>
      </c>
      <c r="F17" s="68">
        <v>62</v>
      </c>
      <c r="G17" s="1">
        <v>23</v>
      </c>
      <c r="H17" s="1">
        <v>0</v>
      </c>
      <c r="I17" s="38">
        <f t="shared" si="3"/>
        <v>0</v>
      </c>
      <c r="J17" s="68">
        <v>64</v>
      </c>
      <c r="K17" s="1">
        <v>18</v>
      </c>
      <c r="L17" s="1">
        <v>0</v>
      </c>
      <c r="M17" s="1">
        <f t="shared" si="4"/>
        <v>0</v>
      </c>
      <c r="N17" s="1">
        <v>6</v>
      </c>
      <c r="O17" s="59">
        <f t="shared" si="5"/>
        <v>33.333333333333336</v>
      </c>
      <c r="P17" s="68">
        <v>64.9</v>
      </c>
      <c r="Q17" s="1">
        <v>18</v>
      </c>
      <c r="R17" s="1">
        <v>0</v>
      </c>
      <c r="S17" s="1">
        <f t="shared" si="0"/>
        <v>0</v>
      </c>
      <c r="T17" s="1">
        <v>6</v>
      </c>
      <c r="U17" s="59">
        <f t="shared" si="1"/>
        <v>33.333333333333336</v>
      </c>
      <c r="V17" s="26"/>
      <c r="W17" s="26"/>
    </row>
    <row r="18" spans="1:23" ht="12.75">
      <c r="A18" s="53" t="s">
        <v>164</v>
      </c>
      <c r="B18" s="48">
        <v>60.44</v>
      </c>
      <c r="C18" s="48">
        <v>380</v>
      </c>
      <c r="D18" s="48">
        <v>12</v>
      </c>
      <c r="E18" s="49">
        <f t="shared" si="2"/>
        <v>3.1578947368421053</v>
      </c>
      <c r="F18" s="71">
        <v>61.82</v>
      </c>
      <c r="G18" s="4">
        <v>301</v>
      </c>
      <c r="H18" s="4">
        <v>1</v>
      </c>
      <c r="I18" s="41">
        <f t="shared" si="3"/>
        <v>0.33222591362126247</v>
      </c>
      <c r="J18" s="111">
        <v>63.62</v>
      </c>
      <c r="K18" s="48">
        <v>291</v>
      </c>
      <c r="L18" s="48">
        <v>1</v>
      </c>
      <c r="M18" s="48">
        <f t="shared" si="4"/>
        <v>0.3436426116838488</v>
      </c>
      <c r="N18" s="48">
        <v>80</v>
      </c>
      <c r="O18" s="110">
        <f t="shared" si="5"/>
        <v>27.491408934707902</v>
      </c>
      <c r="P18" s="111">
        <v>65.77</v>
      </c>
      <c r="Q18" s="48">
        <v>296</v>
      </c>
      <c r="R18" s="48">
        <v>1</v>
      </c>
      <c r="S18" s="48">
        <f t="shared" si="0"/>
        <v>0.33783783783783783</v>
      </c>
      <c r="T18" s="48">
        <v>93</v>
      </c>
      <c r="U18" s="110">
        <f t="shared" si="1"/>
        <v>31.41891891891892</v>
      </c>
      <c r="V18" s="26"/>
      <c r="W18" s="26"/>
    </row>
    <row r="19" spans="1:23" ht="13.5" thickBot="1">
      <c r="A19" s="70" t="s">
        <v>110</v>
      </c>
      <c r="B19" s="74"/>
      <c r="C19" s="74"/>
      <c r="D19" s="74"/>
      <c r="E19" s="70"/>
      <c r="F19" s="73">
        <v>63.97</v>
      </c>
      <c r="G19" s="74"/>
      <c r="H19" s="74"/>
      <c r="I19" s="70">
        <v>0.16</v>
      </c>
      <c r="J19" s="270">
        <v>65.58</v>
      </c>
      <c r="K19" s="271"/>
      <c r="L19" s="271"/>
      <c r="M19" s="276"/>
      <c r="N19" s="276"/>
      <c r="O19" s="277"/>
      <c r="P19" s="270">
        <v>66.35</v>
      </c>
      <c r="Q19" s="271"/>
      <c r="R19" s="271"/>
      <c r="S19" s="271">
        <v>0.32</v>
      </c>
      <c r="T19" s="276"/>
      <c r="U19" s="277"/>
      <c r="V19" s="26"/>
      <c r="W19" s="26"/>
    </row>
    <row r="20" spans="1:21" ht="12.75">
      <c r="A20" s="33" t="s">
        <v>9</v>
      </c>
      <c r="B20" s="15">
        <v>62.8</v>
      </c>
      <c r="C20" s="15">
        <v>15</v>
      </c>
      <c r="D20" s="1"/>
      <c r="E20" s="38">
        <f t="shared" si="2"/>
        <v>0</v>
      </c>
      <c r="F20" s="68">
        <v>80.22</v>
      </c>
      <c r="G20" s="1">
        <v>9</v>
      </c>
      <c r="H20" s="1">
        <v>0</v>
      </c>
      <c r="I20" s="38">
        <f t="shared" si="3"/>
        <v>0</v>
      </c>
      <c r="J20" s="68">
        <v>60.75</v>
      </c>
      <c r="K20" s="1">
        <v>12</v>
      </c>
      <c r="L20" s="1">
        <v>0</v>
      </c>
      <c r="M20" s="1">
        <f t="shared" si="4"/>
        <v>0</v>
      </c>
      <c r="N20" s="1">
        <v>5</v>
      </c>
      <c r="O20" s="59">
        <f t="shared" si="5"/>
        <v>41.666666666666664</v>
      </c>
      <c r="P20" s="68">
        <v>66.5</v>
      </c>
      <c r="Q20" s="1">
        <v>12</v>
      </c>
      <c r="R20" s="1">
        <v>0</v>
      </c>
      <c r="S20" s="1">
        <f t="shared" si="0"/>
        <v>0</v>
      </c>
      <c r="T20" s="1">
        <v>3</v>
      </c>
      <c r="U20" s="59">
        <f t="shared" si="1"/>
        <v>25</v>
      </c>
    </row>
    <row r="21" spans="1:21" ht="12.75">
      <c r="A21" s="33" t="s">
        <v>14</v>
      </c>
      <c r="B21" s="15">
        <v>62.33</v>
      </c>
      <c r="C21" s="15">
        <v>9</v>
      </c>
      <c r="D21" s="1"/>
      <c r="E21" s="38">
        <f t="shared" si="2"/>
        <v>0</v>
      </c>
      <c r="F21" s="68">
        <v>63.6</v>
      </c>
      <c r="G21" s="1">
        <v>5</v>
      </c>
      <c r="H21" s="1">
        <v>0</v>
      </c>
      <c r="I21" s="38">
        <f t="shared" si="3"/>
        <v>0</v>
      </c>
      <c r="J21" s="68">
        <v>75.7</v>
      </c>
      <c r="K21" s="1">
        <v>10</v>
      </c>
      <c r="L21" s="1">
        <v>0</v>
      </c>
      <c r="M21" s="1">
        <f t="shared" si="4"/>
        <v>0</v>
      </c>
      <c r="N21" s="1">
        <v>6</v>
      </c>
      <c r="O21" s="59">
        <f t="shared" si="5"/>
        <v>60</v>
      </c>
      <c r="P21" s="68">
        <v>68</v>
      </c>
      <c r="Q21" s="1">
        <v>6</v>
      </c>
      <c r="R21" s="1">
        <v>0</v>
      </c>
      <c r="S21" s="1">
        <f t="shared" si="0"/>
        <v>0</v>
      </c>
      <c r="T21" s="1">
        <v>2</v>
      </c>
      <c r="U21" s="59">
        <f t="shared" si="1"/>
        <v>33.333333333333336</v>
      </c>
    </row>
    <row r="22" spans="1:21" ht="12.75">
      <c r="A22" s="34" t="s">
        <v>13</v>
      </c>
      <c r="B22" s="15">
        <v>62.38</v>
      </c>
      <c r="C22" s="15">
        <v>8</v>
      </c>
      <c r="D22" s="1"/>
      <c r="E22" s="38">
        <f t="shared" si="2"/>
        <v>0</v>
      </c>
      <c r="F22" s="68">
        <v>55.5</v>
      </c>
      <c r="G22" s="1">
        <v>8</v>
      </c>
      <c r="H22" s="1">
        <v>0</v>
      </c>
      <c r="I22" s="38">
        <f t="shared" si="3"/>
        <v>0</v>
      </c>
      <c r="J22" s="68">
        <v>60.83</v>
      </c>
      <c r="K22" s="1">
        <v>6</v>
      </c>
      <c r="L22" s="1">
        <v>0</v>
      </c>
      <c r="M22" s="1">
        <f t="shared" si="4"/>
        <v>0</v>
      </c>
      <c r="N22" s="1">
        <v>1</v>
      </c>
      <c r="O22" s="59">
        <f t="shared" si="5"/>
        <v>16.666666666666668</v>
      </c>
      <c r="P22" s="68">
        <v>68.7</v>
      </c>
      <c r="Q22" s="1">
        <v>7</v>
      </c>
      <c r="R22" s="1">
        <v>0</v>
      </c>
      <c r="S22" s="1">
        <f t="shared" si="0"/>
        <v>0</v>
      </c>
      <c r="T22" s="1">
        <v>2</v>
      </c>
      <c r="U22" s="59">
        <f t="shared" si="1"/>
        <v>28.571428571428573</v>
      </c>
    </row>
    <row r="23" spans="1:21" ht="12.75">
      <c r="A23" s="33" t="s">
        <v>3</v>
      </c>
      <c r="B23" s="15">
        <v>57.38</v>
      </c>
      <c r="C23" s="15">
        <v>21</v>
      </c>
      <c r="D23" s="1"/>
      <c r="E23" s="38">
        <f t="shared" si="2"/>
        <v>0</v>
      </c>
      <c r="F23" s="68">
        <v>62.93</v>
      </c>
      <c r="G23" s="1">
        <v>28</v>
      </c>
      <c r="H23" s="1">
        <v>0</v>
      </c>
      <c r="I23" s="38">
        <f t="shared" si="3"/>
        <v>0</v>
      </c>
      <c r="J23" s="68">
        <v>70.16</v>
      </c>
      <c r="K23" s="1">
        <v>32</v>
      </c>
      <c r="L23" s="1">
        <v>0</v>
      </c>
      <c r="M23" s="1">
        <f t="shared" si="4"/>
        <v>0</v>
      </c>
      <c r="N23" s="1">
        <v>11</v>
      </c>
      <c r="O23" s="59">
        <f t="shared" si="5"/>
        <v>34.375</v>
      </c>
      <c r="P23" s="68">
        <v>70.5</v>
      </c>
      <c r="Q23" s="1">
        <v>27</v>
      </c>
      <c r="R23" s="1">
        <v>0</v>
      </c>
      <c r="S23" s="1">
        <f t="shared" si="0"/>
        <v>0</v>
      </c>
      <c r="T23" s="1">
        <v>9</v>
      </c>
      <c r="U23" s="59">
        <f t="shared" si="1"/>
        <v>33.333333333333336</v>
      </c>
    </row>
    <row r="24" spans="1:21" ht="12.75">
      <c r="A24" s="33" t="s">
        <v>4</v>
      </c>
      <c r="B24" s="15">
        <v>63.83</v>
      </c>
      <c r="C24" s="15">
        <v>24</v>
      </c>
      <c r="D24" s="1"/>
      <c r="E24" s="38">
        <f t="shared" si="2"/>
        <v>0</v>
      </c>
      <c r="F24" s="68">
        <v>70.15</v>
      </c>
      <c r="G24" s="1">
        <v>13</v>
      </c>
      <c r="H24" s="1">
        <v>0</v>
      </c>
      <c r="I24" s="38">
        <f t="shared" si="3"/>
        <v>0</v>
      </c>
      <c r="J24" s="68">
        <v>70.47</v>
      </c>
      <c r="K24" s="1">
        <v>15</v>
      </c>
      <c r="L24" s="1">
        <v>0</v>
      </c>
      <c r="M24" s="1">
        <f t="shared" si="4"/>
        <v>0</v>
      </c>
      <c r="N24" s="1">
        <v>6</v>
      </c>
      <c r="O24" s="59">
        <f t="shared" si="5"/>
        <v>40</v>
      </c>
      <c r="P24" s="68">
        <v>73.6</v>
      </c>
      <c r="Q24" s="1">
        <v>14</v>
      </c>
      <c r="R24" s="1">
        <v>0</v>
      </c>
      <c r="S24" s="1">
        <f t="shared" si="0"/>
        <v>0</v>
      </c>
      <c r="T24" s="1">
        <v>7</v>
      </c>
      <c r="U24" s="59">
        <f t="shared" si="1"/>
        <v>50</v>
      </c>
    </row>
    <row r="25" spans="1:21" ht="12.75">
      <c r="A25" s="33" t="s">
        <v>7</v>
      </c>
      <c r="B25" s="15">
        <v>62.36</v>
      </c>
      <c r="C25" s="15">
        <v>14</v>
      </c>
      <c r="D25" s="1"/>
      <c r="E25" s="38">
        <f t="shared" si="2"/>
        <v>0</v>
      </c>
      <c r="F25" s="68">
        <v>60.86</v>
      </c>
      <c r="G25" s="1">
        <v>7</v>
      </c>
      <c r="H25" s="1">
        <v>0</v>
      </c>
      <c r="I25" s="38">
        <f t="shared" si="3"/>
        <v>0</v>
      </c>
      <c r="J25" s="68">
        <v>48.5</v>
      </c>
      <c r="K25" s="1">
        <v>6</v>
      </c>
      <c r="L25" s="1">
        <v>0</v>
      </c>
      <c r="M25" s="1">
        <f t="shared" si="4"/>
        <v>0</v>
      </c>
      <c r="N25" s="1">
        <v>1</v>
      </c>
      <c r="O25" s="59">
        <f t="shared" si="5"/>
        <v>16.666666666666668</v>
      </c>
      <c r="P25" s="68">
        <v>73.8</v>
      </c>
      <c r="Q25" s="1">
        <v>8</v>
      </c>
      <c r="R25" s="1">
        <v>0</v>
      </c>
      <c r="S25" s="1">
        <f t="shared" si="0"/>
        <v>0</v>
      </c>
      <c r="T25" s="1">
        <v>3</v>
      </c>
      <c r="U25" s="59">
        <f t="shared" si="1"/>
        <v>37.5</v>
      </c>
    </row>
    <row r="26" spans="1:21" ht="12.75">
      <c r="A26" s="34" t="s">
        <v>5</v>
      </c>
      <c r="B26" s="15">
        <v>52.33</v>
      </c>
      <c r="C26" s="15">
        <v>18</v>
      </c>
      <c r="D26" s="1">
        <v>2</v>
      </c>
      <c r="E26" s="47">
        <f t="shared" si="2"/>
        <v>11.11111111111111</v>
      </c>
      <c r="F26" s="68">
        <v>56.75</v>
      </c>
      <c r="G26" s="1">
        <v>4</v>
      </c>
      <c r="H26" s="1">
        <v>0</v>
      </c>
      <c r="I26" s="38">
        <f t="shared" si="3"/>
        <v>0</v>
      </c>
      <c r="J26" s="68">
        <v>54.9</v>
      </c>
      <c r="K26" s="1">
        <v>10</v>
      </c>
      <c r="L26" s="1">
        <v>0</v>
      </c>
      <c r="M26" s="1">
        <f t="shared" si="4"/>
        <v>0</v>
      </c>
      <c r="N26" s="1">
        <v>0</v>
      </c>
      <c r="O26" s="59">
        <f t="shared" si="5"/>
        <v>0</v>
      </c>
      <c r="P26" s="68">
        <v>73.9</v>
      </c>
      <c r="Q26" s="1">
        <v>11</v>
      </c>
      <c r="R26" s="1">
        <v>0</v>
      </c>
      <c r="S26" s="1">
        <f t="shared" si="0"/>
        <v>0</v>
      </c>
      <c r="T26" s="1">
        <v>7</v>
      </c>
      <c r="U26" s="59">
        <f t="shared" si="1"/>
        <v>63.63636363636363</v>
      </c>
    </row>
    <row r="27" spans="1:21" ht="12.75">
      <c r="A27" s="34" t="s">
        <v>30</v>
      </c>
      <c r="B27" s="15">
        <v>68.9</v>
      </c>
      <c r="C27" s="15">
        <v>41</v>
      </c>
      <c r="D27" s="1"/>
      <c r="E27" s="38">
        <f t="shared" si="2"/>
        <v>0</v>
      </c>
      <c r="F27" s="68">
        <v>70.26</v>
      </c>
      <c r="G27" s="1">
        <v>38</v>
      </c>
      <c r="H27" s="1">
        <v>0</v>
      </c>
      <c r="I27" s="38">
        <f t="shared" si="3"/>
        <v>0</v>
      </c>
      <c r="J27" s="68">
        <v>73.68</v>
      </c>
      <c r="K27" s="1">
        <v>34</v>
      </c>
      <c r="L27" s="1">
        <v>0</v>
      </c>
      <c r="M27" s="1">
        <f t="shared" si="4"/>
        <v>0</v>
      </c>
      <c r="N27" s="1">
        <v>15</v>
      </c>
      <c r="O27" s="59">
        <f t="shared" si="5"/>
        <v>44.11764705882353</v>
      </c>
      <c r="P27" s="68">
        <v>74</v>
      </c>
      <c r="Q27" s="1">
        <v>36</v>
      </c>
      <c r="R27" s="1">
        <v>0</v>
      </c>
      <c r="S27" s="1">
        <f t="shared" si="0"/>
        <v>0</v>
      </c>
      <c r="T27" s="1">
        <v>18</v>
      </c>
      <c r="U27" s="59">
        <f t="shared" si="1"/>
        <v>50</v>
      </c>
    </row>
    <row r="28" spans="1:21" ht="12.75">
      <c r="A28" s="266" t="s">
        <v>12</v>
      </c>
      <c r="B28" s="90">
        <v>69</v>
      </c>
      <c r="C28" s="90">
        <v>17</v>
      </c>
      <c r="E28">
        <f t="shared" si="2"/>
        <v>0</v>
      </c>
      <c r="F28">
        <v>71.33</v>
      </c>
      <c r="G28">
        <v>9</v>
      </c>
      <c r="H28">
        <v>0</v>
      </c>
      <c r="I28">
        <f t="shared" si="3"/>
        <v>0</v>
      </c>
      <c r="J28" s="215">
        <v>65.5</v>
      </c>
      <c r="K28" s="1">
        <v>14</v>
      </c>
      <c r="L28" s="1">
        <v>0</v>
      </c>
      <c r="M28" s="1">
        <f t="shared" si="4"/>
        <v>0</v>
      </c>
      <c r="N28" s="1">
        <v>5</v>
      </c>
      <c r="O28" s="59">
        <f t="shared" si="5"/>
        <v>35.714285714285715</v>
      </c>
      <c r="P28" s="215">
        <v>82.3</v>
      </c>
      <c r="Q28" s="1">
        <v>13</v>
      </c>
      <c r="R28" s="1">
        <v>0</v>
      </c>
      <c r="S28" s="1">
        <f t="shared" si="0"/>
        <v>0</v>
      </c>
      <c r="T28" s="1">
        <v>10</v>
      </c>
      <c r="U28" s="59">
        <f t="shared" si="1"/>
        <v>76.92307692307692</v>
      </c>
    </row>
    <row r="30" spans="1:22" ht="13.5" thickBot="1">
      <c r="A30" s="267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0"/>
      <c r="N30" s="10"/>
      <c r="O30" s="10"/>
      <c r="P30" s="124"/>
      <c r="Q30" s="124"/>
      <c r="R30" s="124"/>
      <c r="S30" s="280"/>
      <c r="T30" s="10"/>
      <c r="U30" s="281"/>
      <c r="V30" s="19"/>
    </row>
    <row r="31" spans="1:22" ht="12.75">
      <c r="A31" s="13" t="s">
        <v>161</v>
      </c>
      <c r="B31" s="1"/>
      <c r="C31" s="1"/>
      <c r="D31" s="1"/>
      <c r="E31" s="1"/>
      <c r="F31" s="17"/>
      <c r="G31" s="1"/>
      <c r="H31" s="1"/>
      <c r="I31" s="38"/>
      <c r="J31" s="76"/>
      <c r="K31" s="56"/>
      <c r="L31" s="56"/>
      <c r="M31" s="56"/>
      <c r="N31" s="56"/>
      <c r="O31" s="57"/>
      <c r="P31" s="93">
        <v>58</v>
      </c>
      <c r="Q31" s="56">
        <v>2</v>
      </c>
      <c r="R31" s="56"/>
      <c r="S31" s="56">
        <f>R31*100/Q31</f>
        <v>0</v>
      </c>
      <c r="T31" s="56"/>
      <c r="U31" s="57">
        <f>T31*100/Q31</f>
        <v>0</v>
      </c>
      <c r="V31" s="19"/>
    </row>
    <row r="32" spans="1:22" ht="12.75">
      <c r="A32" s="15" t="s">
        <v>163</v>
      </c>
      <c r="B32" s="2"/>
      <c r="C32" s="2"/>
      <c r="D32" s="1"/>
      <c r="E32" s="1"/>
      <c r="F32" s="1"/>
      <c r="G32" s="1"/>
      <c r="H32" s="1"/>
      <c r="I32" s="38"/>
      <c r="J32" s="215"/>
      <c r="K32" s="1"/>
      <c r="L32" s="1"/>
      <c r="M32" s="1"/>
      <c r="N32" s="1"/>
      <c r="O32" s="59"/>
      <c r="P32" s="215">
        <v>54</v>
      </c>
      <c r="Q32" s="1">
        <v>1</v>
      </c>
      <c r="R32" s="1"/>
      <c r="S32" s="1">
        <f>R32*100/Q32</f>
        <v>0</v>
      </c>
      <c r="T32" s="1"/>
      <c r="U32" s="59">
        <f>T32*100/Q32</f>
        <v>0</v>
      </c>
      <c r="V32" s="19"/>
    </row>
    <row r="33" spans="1:21" s="26" customFormat="1" ht="12.75">
      <c r="A33" s="15" t="s">
        <v>162</v>
      </c>
      <c r="B33" s="1"/>
      <c r="C33" s="1"/>
      <c r="D33" s="1"/>
      <c r="E33" s="1"/>
      <c r="F33" s="1"/>
      <c r="G33" s="1"/>
      <c r="H33" s="1"/>
      <c r="I33" s="38"/>
      <c r="J33" s="269"/>
      <c r="K33" s="17"/>
      <c r="L33" s="17"/>
      <c r="M33" s="17"/>
      <c r="N33" s="17"/>
      <c r="O33" s="60"/>
      <c r="P33" s="237">
        <v>54</v>
      </c>
      <c r="Q33" s="2">
        <v>1</v>
      </c>
      <c r="R33" s="1"/>
      <c r="S33" s="1">
        <f>R33*100/Q33</f>
        <v>0</v>
      </c>
      <c r="T33" s="1"/>
      <c r="U33" s="59">
        <f>T33*100/Q33</f>
        <v>0</v>
      </c>
    </row>
    <row r="34" spans="1:21" s="26" customFormat="1" ht="12.75">
      <c r="A34" s="2" t="s">
        <v>61</v>
      </c>
      <c r="B34" s="1"/>
      <c r="C34" s="1"/>
      <c r="D34" s="1"/>
      <c r="E34" s="1"/>
      <c r="F34" s="1"/>
      <c r="G34" s="1"/>
      <c r="H34" s="1"/>
      <c r="I34" s="38"/>
      <c r="J34" s="215"/>
      <c r="K34" s="1"/>
      <c r="L34" s="1"/>
      <c r="M34" s="1"/>
      <c r="N34" s="1"/>
      <c r="O34" s="59"/>
      <c r="P34" s="215">
        <v>47.4</v>
      </c>
      <c r="Q34" s="1">
        <v>21</v>
      </c>
      <c r="R34" s="1"/>
      <c r="S34" s="1">
        <f>R34*100/Q34</f>
        <v>0</v>
      </c>
      <c r="T34" s="1"/>
      <c r="U34" s="59">
        <f>T34*100/Q34</f>
        <v>0</v>
      </c>
    </row>
    <row r="35" spans="1:21" s="26" customFormat="1" ht="12.75">
      <c r="A35" s="48" t="s">
        <v>166</v>
      </c>
      <c r="B35" s="48"/>
      <c r="C35" s="48"/>
      <c r="D35" s="48"/>
      <c r="E35" s="48"/>
      <c r="F35" s="48"/>
      <c r="G35" s="48"/>
      <c r="H35" s="48"/>
      <c r="I35" s="49"/>
      <c r="J35" s="298"/>
      <c r="K35" s="48"/>
      <c r="L35" s="48"/>
      <c r="M35" s="48"/>
      <c r="N35" s="48"/>
      <c r="O35" s="110"/>
      <c r="P35" s="370">
        <v>48.8</v>
      </c>
      <c r="Q35" s="371">
        <v>25</v>
      </c>
      <c r="R35" s="371">
        <v>0</v>
      </c>
      <c r="S35" s="4">
        <f>R35*100/Q35</f>
        <v>0</v>
      </c>
      <c r="T35" s="371">
        <v>0</v>
      </c>
      <c r="U35" s="363">
        <f>T35*100/Q35</f>
        <v>0</v>
      </c>
    </row>
    <row r="36" s="26" customFormat="1" ht="12.75"/>
    <row r="37" spans="1:8" s="26" customFormat="1" ht="12.75">
      <c r="A37" s="130"/>
      <c r="B37" s="130"/>
      <c r="C37" s="130"/>
      <c r="F37" s="130"/>
      <c r="G37" s="130"/>
      <c r="H37" s="10"/>
    </row>
    <row r="38" spans="1:8" s="26" customFormat="1" ht="12.75">
      <c r="A38" s="130"/>
      <c r="B38" s="130"/>
      <c r="C38" s="130"/>
      <c r="F38" s="130"/>
      <c r="G38" s="130"/>
      <c r="H38" s="130"/>
    </row>
    <row r="39" spans="1:8" s="26" customFormat="1" ht="12.75">
      <c r="A39" s="130"/>
      <c r="B39" s="130"/>
      <c r="C39" s="130"/>
      <c r="F39" s="130"/>
      <c r="G39" s="130"/>
      <c r="H39" s="130"/>
    </row>
    <row r="40" s="26" customFormat="1" ht="12.75"/>
  </sheetData>
  <sheetProtection/>
  <autoFilter ref="P2:P28"/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S17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17.00390625" style="0" customWidth="1"/>
    <col min="2" max="2" width="6.140625" style="0" hidden="1" customWidth="1"/>
    <col min="3" max="3" width="4.140625" style="0" hidden="1" customWidth="1"/>
    <col min="4" max="4" width="4.57421875" style="0" hidden="1" customWidth="1"/>
    <col min="5" max="5" width="3.28125" style="0" hidden="1" customWidth="1"/>
    <col min="6" max="6" width="5.421875" style="0" hidden="1" customWidth="1"/>
    <col min="7" max="7" width="5.8515625" style="0" hidden="1" customWidth="1"/>
    <col min="8" max="8" width="4.7109375" style="0" hidden="1" customWidth="1"/>
    <col min="9" max="9" width="4.8515625" style="0" hidden="1" customWidth="1"/>
    <col min="10" max="10" width="5.28125" style="0" hidden="1" customWidth="1"/>
    <col min="11" max="11" width="5.00390625" style="0" hidden="1" customWidth="1"/>
    <col min="12" max="12" width="8.140625" style="0" customWidth="1"/>
    <col min="13" max="13" width="5.8515625" style="0" customWidth="1"/>
    <col min="14" max="14" width="5.7109375" style="0" customWidth="1"/>
    <col min="15" max="15" width="7.140625" style="0" customWidth="1"/>
    <col min="16" max="16" width="6.421875" style="0" customWidth="1"/>
    <col min="17" max="17" width="6.7109375" style="0" customWidth="1"/>
    <col min="18" max="18" width="6.140625" style="0" customWidth="1"/>
  </cols>
  <sheetData>
    <row r="1" spans="2:17" ht="13.5" thickBot="1">
      <c r="B1" s="3">
        <v>2013</v>
      </c>
      <c r="G1">
        <v>36</v>
      </c>
      <c r="I1" s="3">
        <v>2014</v>
      </c>
      <c r="L1">
        <v>36</v>
      </c>
      <c r="M1" s="3">
        <v>2015</v>
      </c>
      <c r="P1" s="3">
        <v>36</v>
      </c>
      <c r="Q1" s="3">
        <v>2016</v>
      </c>
    </row>
    <row r="2" spans="1:19" ht="12.75">
      <c r="A2" s="3" t="s">
        <v>21</v>
      </c>
      <c r="C2" s="1"/>
      <c r="D2" s="1" t="s">
        <v>71</v>
      </c>
      <c r="E2" s="1" t="s">
        <v>68</v>
      </c>
      <c r="F2" s="38" t="s">
        <v>69</v>
      </c>
      <c r="G2" s="93" t="s">
        <v>91</v>
      </c>
      <c r="H2" s="56" t="s">
        <v>96</v>
      </c>
      <c r="I2" s="56" t="s">
        <v>68</v>
      </c>
      <c r="J2" s="56" t="s">
        <v>94</v>
      </c>
      <c r="K2" s="57" t="s">
        <v>71</v>
      </c>
      <c r="L2" s="76" t="s">
        <v>91</v>
      </c>
      <c r="M2" s="80" t="s">
        <v>96</v>
      </c>
      <c r="N2" s="80" t="s">
        <v>68</v>
      </c>
      <c r="O2" s="81" t="s">
        <v>94</v>
      </c>
      <c r="P2" s="76" t="s">
        <v>91</v>
      </c>
      <c r="Q2" s="80" t="s">
        <v>96</v>
      </c>
      <c r="R2" s="80" t="s">
        <v>68</v>
      </c>
      <c r="S2" s="81" t="s">
        <v>94</v>
      </c>
    </row>
    <row r="3" spans="1:19" ht="12.75">
      <c r="A3" s="2" t="s">
        <v>9</v>
      </c>
      <c r="B3" s="18"/>
      <c r="C3" s="1"/>
      <c r="D3" s="1"/>
      <c r="E3" s="1"/>
      <c r="F3" s="78"/>
      <c r="G3" s="68"/>
      <c r="H3" s="1"/>
      <c r="I3" s="1"/>
      <c r="J3" s="1"/>
      <c r="K3" s="59"/>
      <c r="L3" s="68">
        <v>64</v>
      </c>
      <c r="M3" s="1">
        <v>2</v>
      </c>
      <c r="N3" s="1">
        <v>0</v>
      </c>
      <c r="O3" s="59">
        <f>N3*100/M3</f>
        <v>0</v>
      </c>
      <c r="P3" s="68">
        <v>33.5</v>
      </c>
      <c r="Q3" s="1">
        <v>2</v>
      </c>
      <c r="R3" s="1">
        <v>1</v>
      </c>
      <c r="S3" s="59">
        <f aca="true" t="shared" si="0" ref="S3:S14">R3*100/Q3</f>
        <v>50</v>
      </c>
    </row>
    <row r="4" spans="1:19" ht="12.75">
      <c r="A4" s="2" t="s">
        <v>88</v>
      </c>
      <c r="B4" s="18"/>
      <c r="C4" s="1"/>
      <c r="D4" s="1"/>
      <c r="E4" s="1"/>
      <c r="F4" s="38"/>
      <c r="G4" s="68"/>
      <c r="H4" s="1"/>
      <c r="I4" s="1"/>
      <c r="J4" s="1"/>
      <c r="K4" s="59"/>
      <c r="L4" s="68"/>
      <c r="M4" s="1"/>
      <c r="N4" s="1"/>
      <c r="O4" s="59"/>
      <c r="P4" s="68">
        <v>41</v>
      </c>
      <c r="Q4" s="1">
        <v>1</v>
      </c>
      <c r="R4" s="1">
        <v>0</v>
      </c>
      <c r="S4" s="59">
        <f t="shared" si="0"/>
        <v>0</v>
      </c>
    </row>
    <row r="5" spans="1:19" ht="12.75">
      <c r="A5" s="2" t="s">
        <v>83</v>
      </c>
      <c r="B5" s="18"/>
      <c r="C5" s="1"/>
      <c r="D5" s="1"/>
      <c r="E5" s="1"/>
      <c r="F5" s="38"/>
      <c r="G5" s="68"/>
      <c r="H5" s="1"/>
      <c r="I5" s="1"/>
      <c r="J5" s="1"/>
      <c r="K5" s="59"/>
      <c r="L5" s="68"/>
      <c r="M5" s="1"/>
      <c r="N5" s="1"/>
      <c r="O5" s="59"/>
      <c r="P5" s="68">
        <v>41.3</v>
      </c>
      <c r="Q5" s="1">
        <v>3</v>
      </c>
      <c r="R5" s="1">
        <v>1</v>
      </c>
      <c r="S5" s="59">
        <f t="shared" si="0"/>
        <v>33.333333333333336</v>
      </c>
    </row>
    <row r="6" spans="1:19" ht="12.75">
      <c r="A6" s="15" t="s">
        <v>29</v>
      </c>
      <c r="B6" s="18"/>
      <c r="C6" s="1"/>
      <c r="D6" s="1"/>
      <c r="E6" s="1"/>
      <c r="F6" s="78"/>
      <c r="G6" s="68"/>
      <c r="H6" s="1"/>
      <c r="I6" s="1"/>
      <c r="J6" s="1"/>
      <c r="K6" s="59"/>
      <c r="L6" s="68"/>
      <c r="M6" s="1"/>
      <c r="N6" s="1"/>
      <c r="O6" s="59"/>
      <c r="P6" s="68">
        <v>42</v>
      </c>
      <c r="Q6" s="1">
        <v>1</v>
      </c>
      <c r="R6" s="1">
        <v>0</v>
      </c>
      <c r="S6" s="59">
        <f t="shared" si="0"/>
        <v>0</v>
      </c>
    </row>
    <row r="7" spans="1:19" ht="12.75">
      <c r="A7" s="2" t="s">
        <v>136</v>
      </c>
      <c r="B7" s="18">
        <v>65.33</v>
      </c>
      <c r="C7" s="1">
        <v>6</v>
      </c>
      <c r="D7" s="1"/>
      <c r="E7" s="1"/>
      <c r="F7" s="38"/>
      <c r="G7" s="68">
        <v>44</v>
      </c>
      <c r="H7" s="1">
        <v>1</v>
      </c>
      <c r="I7" s="1">
        <v>0</v>
      </c>
      <c r="J7" s="1">
        <f>I7*100/H7</f>
        <v>0</v>
      </c>
      <c r="K7" s="59"/>
      <c r="L7" s="68">
        <v>19.5</v>
      </c>
      <c r="M7" s="1">
        <v>2</v>
      </c>
      <c r="N7" s="1">
        <v>2</v>
      </c>
      <c r="O7" s="59">
        <f>N7*100/M7</f>
        <v>100</v>
      </c>
      <c r="P7" s="68">
        <v>44</v>
      </c>
      <c r="Q7" s="1">
        <v>1</v>
      </c>
      <c r="R7" s="1">
        <v>0</v>
      </c>
      <c r="S7" s="59">
        <f t="shared" si="0"/>
        <v>0</v>
      </c>
    </row>
    <row r="8" spans="1:19" ht="12.75">
      <c r="A8" s="2" t="s">
        <v>10</v>
      </c>
      <c r="B8" s="18">
        <v>31</v>
      </c>
      <c r="C8" s="37">
        <v>1</v>
      </c>
      <c r="D8" s="1">
        <v>1</v>
      </c>
      <c r="E8" s="1">
        <v>1</v>
      </c>
      <c r="F8" s="78">
        <f>E8*100/C8</f>
        <v>100</v>
      </c>
      <c r="G8" s="68">
        <v>55.67</v>
      </c>
      <c r="H8" s="1">
        <v>3</v>
      </c>
      <c r="I8" s="1">
        <v>0</v>
      </c>
      <c r="J8" s="1">
        <f>I8*100/H8</f>
        <v>0</v>
      </c>
      <c r="K8" s="59"/>
      <c r="L8" s="227"/>
      <c r="M8" s="32"/>
      <c r="N8" s="32"/>
      <c r="O8" s="228"/>
      <c r="P8" s="77">
        <v>45</v>
      </c>
      <c r="Q8" s="15">
        <v>1</v>
      </c>
      <c r="R8" s="15">
        <v>0</v>
      </c>
      <c r="S8" s="309">
        <f t="shared" si="0"/>
        <v>0</v>
      </c>
    </row>
    <row r="9" spans="1:19" ht="12.75">
      <c r="A9" s="48" t="s">
        <v>122</v>
      </c>
      <c r="B9" s="49">
        <v>62.06</v>
      </c>
      <c r="C9" s="48">
        <v>22</v>
      </c>
      <c r="D9" s="48">
        <v>1</v>
      </c>
      <c r="E9" s="48">
        <v>3</v>
      </c>
      <c r="F9" s="49">
        <v>6.82</v>
      </c>
      <c r="G9" s="298">
        <v>54.14</v>
      </c>
      <c r="H9" s="48">
        <v>28</v>
      </c>
      <c r="I9" s="48">
        <v>1</v>
      </c>
      <c r="J9" s="48">
        <f>I9*100/H9</f>
        <v>3.5714285714285716</v>
      </c>
      <c r="K9" s="110">
        <v>1</v>
      </c>
      <c r="L9" s="111">
        <v>58.26</v>
      </c>
      <c r="M9" s="48">
        <v>19</v>
      </c>
      <c r="N9" s="48">
        <v>2</v>
      </c>
      <c r="O9" s="162">
        <f>N9*100/M9</f>
        <v>10.526315789473685</v>
      </c>
      <c r="P9" s="111">
        <v>50.1</v>
      </c>
      <c r="Q9" s="48">
        <v>18</v>
      </c>
      <c r="R9" s="48">
        <v>2</v>
      </c>
      <c r="S9" s="162">
        <f t="shared" si="0"/>
        <v>11.11111111111111</v>
      </c>
    </row>
    <row r="10" spans="1:19" ht="12.75">
      <c r="A10" s="2" t="s">
        <v>87</v>
      </c>
      <c r="B10" s="18"/>
      <c r="C10" s="1"/>
      <c r="D10" s="1"/>
      <c r="E10" s="1"/>
      <c r="F10" s="78"/>
      <c r="G10" s="68"/>
      <c r="H10" s="1"/>
      <c r="I10" s="1"/>
      <c r="J10" s="1"/>
      <c r="K10" s="59"/>
      <c r="L10" s="68">
        <v>52</v>
      </c>
      <c r="M10" s="1">
        <v>3</v>
      </c>
      <c r="N10" s="1">
        <v>0</v>
      </c>
      <c r="O10" s="59">
        <f>N10*100/M10</f>
        <v>0</v>
      </c>
      <c r="P10" s="68">
        <v>51</v>
      </c>
      <c r="Q10" s="1">
        <v>2</v>
      </c>
      <c r="R10" s="1">
        <v>0</v>
      </c>
      <c r="S10" s="59">
        <f t="shared" si="0"/>
        <v>0</v>
      </c>
    </row>
    <row r="11" spans="1:19" ht="12.75">
      <c r="A11" s="306" t="s">
        <v>114</v>
      </c>
      <c r="B11" s="307"/>
      <c r="C11" s="306"/>
      <c r="D11" s="306"/>
      <c r="E11" s="306"/>
      <c r="F11" s="307"/>
      <c r="G11" s="311">
        <v>52.21</v>
      </c>
      <c r="H11" s="306"/>
      <c r="I11" s="306"/>
      <c r="J11" s="306">
        <v>9.6</v>
      </c>
      <c r="K11" s="312"/>
      <c r="L11" s="311">
        <v>59.03</v>
      </c>
      <c r="M11" s="306"/>
      <c r="N11" s="306"/>
      <c r="O11" s="312">
        <v>5</v>
      </c>
      <c r="P11" s="311">
        <v>53.68</v>
      </c>
      <c r="Q11" s="306"/>
      <c r="R11" s="306"/>
      <c r="S11" s="312">
        <v>13.66</v>
      </c>
    </row>
    <row r="12" spans="1:19" ht="12.75">
      <c r="A12" s="15" t="s">
        <v>70</v>
      </c>
      <c r="B12" s="18"/>
      <c r="C12" s="1"/>
      <c r="D12" s="1"/>
      <c r="E12" s="1"/>
      <c r="F12" s="78"/>
      <c r="G12" s="68">
        <v>50.25</v>
      </c>
      <c r="H12" s="1">
        <v>4</v>
      </c>
      <c r="I12" s="1">
        <v>0</v>
      </c>
      <c r="J12" s="1">
        <f>I12*100/H12</f>
        <v>0</v>
      </c>
      <c r="K12" s="59"/>
      <c r="L12" s="68">
        <v>69</v>
      </c>
      <c r="M12" s="1">
        <v>2</v>
      </c>
      <c r="N12" s="1">
        <v>0</v>
      </c>
      <c r="O12" s="59">
        <f>N12*100/M12</f>
        <v>0</v>
      </c>
      <c r="P12" s="68">
        <v>58</v>
      </c>
      <c r="Q12" s="1">
        <v>1</v>
      </c>
      <c r="R12" s="1">
        <v>0</v>
      </c>
      <c r="S12" s="59">
        <f t="shared" si="0"/>
        <v>0</v>
      </c>
    </row>
    <row r="13" spans="1:19" ht="12.75">
      <c r="A13" s="116" t="s">
        <v>30</v>
      </c>
      <c r="B13" s="55">
        <v>83</v>
      </c>
      <c r="C13" s="82">
        <v>7</v>
      </c>
      <c r="D13" s="82"/>
      <c r="E13" s="82"/>
      <c r="F13" s="310"/>
      <c r="G13" s="120">
        <v>57.25</v>
      </c>
      <c r="H13" s="82">
        <v>8</v>
      </c>
      <c r="I13" s="82">
        <v>1</v>
      </c>
      <c r="J13" s="82">
        <f>I13*100/H13</f>
        <v>12.5</v>
      </c>
      <c r="K13" s="115"/>
      <c r="L13" s="120">
        <v>64.4</v>
      </c>
      <c r="M13" s="82">
        <v>7</v>
      </c>
      <c r="N13" s="82">
        <v>0</v>
      </c>
      <c r="O13" s="59">
        <f>N13*100/M13</f>
        <v>0</v>
      </c>
      <c r="P13" s="120">
        <v>61.6</v>
      </c>
      <c r="Q13" s="82">
        <v>5</v>
      </c>
      <c r="R13" s="82">
        <v>0</v>
      </c>
      <c r="S13" s="59">
        <f t="shared" si="0"/>
        <v>0</v>
      </c>
    </row>
    <row r="14" spans="1:19" ht="12.75">
      <c r="A14" s="147" t="s">
        <v>12</v>
      </c>
      <c r="B14" s="55"/>
      <c r="C14" s="82"/>
      <c r="D14" s="82"/>
      <c r="E14" s="82"/>
      <c r="F14" s="119"/>
      <c r="G14" s="120"/>
      <c r="H14" s="82"/>
      <c r="I14" s="82"/>
      <c r="J14" s="82"/>
      <c r="K14" s="115"/>
      <c r="L14" s="120"/>
      <c r="M14" s="82"/>
      <c r="N14" s="82"/>
      <c r="O14" s="115"/>
      <c r="P14" s="120">
        <v>70</v>
      </c>
      <c r="Q14" s="82">
        <v>1</v>
      </c>
      <c r="R14" s="82">
        <v>0</v>
      </c>
      <c r="S14" s="59">
        <f t="shared" si="0"/>
        <v>0</v>
      </c>
    </row>
    <row r="15" spans="1:19" ht="12.75">
      <c r="A15" s="147" t="s">
        <v>2</v>
      </c>
      <c r="B15" s="55"/>
      <c r="C15" s="82"/>
      <c r="D15" s="82"/>
      <c r="E15" s="82"/>
      <c r="F15" s="119"/>
      <c r="G15" s="215">
        <v>58.5</v>
      </c>
      <c r="H15" s="1">
        <v>2</v>
      </c>
      <c r="I15" s="1">
        <v>0</v>
      </c>
      <c r="J15" s="82"/>
      <c r="K15" s="115"/>
      <c r="L15" s="120">
        <v>70</v>
      </c>
      <c r="M15" s="82">
        <v>1</v>
      </c>
      <c r="N15" s="82">
        <v>0</v>
      </c>
      <c r="O15" s="115">
        <f>N15*100/M15</f>
        <v>0</v>
      </c>
      <c r="P15" s="120"/>
      <c r="Q15" s="82"/>
      <c r="R15" s="82"/>
      <c r="S15" s="115" t="e">
        <f>R15*100/Q15</f>
        <v>#DIV/0!</v>
      </c>
    </row>
    <row r="16" spans="1:19" ht="13.5" thickBot="1">
      <c r="A16" s="116" t="s">
        <v>14</v>
      </c>
      <c r="B16" s="55"/>
      <c r="C16" s="82"/>
      <c r="D16" s="82"/>
      <c r="E16" s="82"/>
      <c r="F16" s="119"/>
      <c r="G16" s="69">
        <v>26</v>
      </c>
      <c r="H16" s="63">
        <v>1</v>
      </c>
      <c r="I16" s="63">
        <v>1</v>
      </c>
      <c r="J16" s="63">
        <f>I16*100/H16</f>
        <v>100</v>
      </c>
      <c r="K16" s="64"/>
      <c r="L16" s="69">
        <v>76</v>
      </c>
      <c r="M16" s="63">
        <v>1</v>
      </c>
      <c r="N16" s="63">
        <v>0</v>
      </c>
      <c r="O16" s="64">
        <f>N16*100/M16</f>
        <v>0</v>
      </c>
      <c r="P16" s="69"/>
      <c r="Q16" s="63"/>
      <c r="R16" s="63"/>
      <c r="S16" s="64" t="e">
        <f>R16*100/Q16</f>
        <v>#DIV/0!</v>
      </c>
    </row>
    <row r="17" spans="1:19" ht="12.75">
      <c r="A17" s="2" t="s">
        <v>0</v>
      </c>
      <c r="B17" s="18"/>
      <c r="C17" s="1"/>
      <c r="D17" s="1"/>
      <c r="E17" s="1"/>
      <c r="F17" s="38"/>
      <c r="G17" s="68">
        <v>44</v>
      </c>
      <c r="H17" s="1">
        <v>1</v>
      </c>
      <c r="I17" s="1">
        <v>0</v>
      </c>
      <c r="J17" s="1">
        <f>I17*100/H17</f>
        <v>0</v>
      </c>
      <c r="K17" s="59"/>
      <c r="L17" s="68">
        <v>48</v>
      </c>
      <c r="M17" s="1">
        <v>2</v>
      </c>
      <c r="N17" s="1">
        <v>0</v>
      </c>
      <c r="O17" s="59">
        <f>N17*100/M17</f>
        <v>0</v>
      </c>
      <c r="P17" s="68"/>
      <c r="Q17" s="1"/>
      <c r="R17" s="1"/>
      <c r="S17" s="59" t="e">
        <f>R17*100/Q17</f>
        <v>#DIV/0!</v>
      </c>
    </row>
  </sheetData>
  <sheetProtection/>
  <autoFilter ref="P2:P14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24"/>
  <sheetViews>
    <sheetView zoomScalePageLayoutView="0" workbookViewId="0" topLeftCell="A1">
      <selection activeCell="O44" sqref="O44"/>
    </sheetView>
  </sheetViews>
  <sheetFormatPr defaultColWidth="9.140625" defaultRowHeight="12.75"/>
  <cols>
    <col min="1" max="1" width="16.7109375" style="0" customWidth="1"/>
    <col min="2" max="2" width="5.57421875" style="0" hidden="1" customWidth="1"/>
    <col min="3" max="3" width="6.140625" style="0" hidden="1" customWidth="1"/>
    <col min="4" max="5" width="3.57421875" style="0" hidden="1" customWidth="1"/>
    <col min="6" max="6" width="2.8515625" style="0" hidden="1" customWidth="1"/>
    <col min="7" max="7" width="6.28125" style="0" hidden="1" customWidth="1"/>
    <col min="8" max="8" width="5.421875" style="0" hidden="1" customWidth="1"/>
    <col min="9" max="9" width="4.421875" style="0" hidden="1" customWidth="1"/>
    <col min="10" max="10" width="5.28125" style="0" hidden="1" customWidth="1"/>
    <col min="11" max="11" width="4.57421875" style="0" hidden="1" customWidth="1"/>
    <col min="12" max="12" width="4.8515625" style="0" hidden="1" customWidth="1"/>
    <col min="13" max="13" width="6.00390625" style="0" customWidth="1"/>
    <col min="14" max="14" width="6.8515625" style="0" customWidth="1"/>
    <col min="15" max="15" width="6.421875" style="0" customWidth="1"/>
    <col min="16" max="16" width="5.28125" style="0" customWidth="1"/>
    <col min="17" max="17" width="8.28125" style="0" customWidth="1"/>
    <col min="18" max="18" width="5.57421875" style="0" customWidth="1"/>
    <col min="19" max="19" width="6.28125" style="0" customWidth="1"/>
    <col min="20" max="20" width="4.7109375" style="0" customWidth="1"/>
  </cols>
  <sheetData>
    <row r="1" spans="7:22" ht="13.5" thickBot="1">
      <c r="G1" s="3">
        <v>2014</v>
      </c>
      <c r="H1" s="3"/>
      <c r="I1" s="3"/>
      <c r="J1" s="3"/>
      <c r="K1" s="3"/>
      <c r="L1" s="3"/>
      <c r="M1" s="3">
        <v>2015</v>
      </c>
      <c r="Q1" s="3">
        <v>36</v>
      </c>
      <c r="R1" s="3">
        <v>2016</v>
      </c>
      <c r="U1" s="200"/>
      <c r="V1" s="200"/>
    </row>
    <row r="2" spans="1:22" ht="12.75">
      <c r="A2" s="143" t="s">
        <v>20</v>
      </c>
      <c r="C2" s="17" t="s">
        <v>67</v>
      </c>
      <c r="D2" s="17" t="s">
        <v>68</v>
      </c>
      <c r="E2" s="17" t="s">
        <v>69</v>
      </c>
      <c r="F2" s="78" t="s">
        <v>71</v>
      </c>
      <c r="G2" s="79" t="s">
        <v>91</v>
      </c>
      <c r="H2" s="80" t="s">
        <v>67</v>
      </c>
      <c r="I2" s="80" t="s">
        <v>68</v>
      </c>
      <c r="J2" s="80" t="s">
        <v>69</v>
      </c>
      <c r="K2" s="117" t="s">
        <v>71</v>
      </c>
      <c r="L2" s="138" t="s">
        <v>42</v>
      </c>
      <c r="M2" s="79" t="s">
        <v>91</v>
      </c>
      <c r="N2" s="80" t="s">
        <v>67</v>
      </c>
      <c r="O2" s="80" t="s">
        <v>68</v>
      </c>
      <c r="P2" s="117" t="s">
        <v>69</v>
      </c>
      <c r="Q2" s="79" t="s">
        <v>91</v>
      </c>
      <c r="R2" s="80" t="s">
        <v>67</v>
      </c>
      <c r="S2" s="80" t="s">
        <v>68</v>
      </c>
      <c r="T2" s="117" t="s">
        <v>69</v>
      </c>
      <c r="U2" s="26"/>
      <c r="V2" s="26"/>
    </row>
    <row r="3" spans="1:22" ht="12.75">
      <c r="A3" s="144" t="s">
        <v>0</v>
      </c>
      <c r="B3" s="140"/>
      <c r="C3" s="1"/>
      <c r="D3" s="1"/>
      <c r="E3" s="1"/>
      <c r="F3" s="38"/>
      <c r="G3" s="67"/>
      <c r="H3" s="2"/>
      <c r="I3" s="2"/>
      <c r="J3" s="1"/>
      <c r="K3" s="18"/>
      <c r="L3" s="59"/>
      <c r="M3" s="67">
        <v>42.5</v>
      </c>
      <c r="N3" s="2">
        <v>2</v>
      </c>
      <c r="O3" s="2">
        <v>0</v>
      </c>
      <c r="P3" s="38">
        <f>O3*100/N3</f>
        <v>0</v>
      </c>
      <c r="Q3" s="67">
        <v>32</v>
      </c>
      <c r="R3" s="14">
        <v>1</v>
      </c>
      <c r="S3" s="2">
        <v>1</v>
      </c>
      <c r="T3" s="302">
        <f aca="true" t="shared" si="0" ref="T3:T24">S3*100/R3</f>
        <v>100</v>
      </c>
      <c r="U3" s="26"/>
      <c r="V3" s="127"/>
    </row>
    <row r="4" spans="1:22" ht="12.75">
      <c r="A4" s="144" t="s">
        <v>29</v>
      </c>
      <c r="B4" s="140"/>
      <c r="C4" s="1"/>
      <c r="D4" s="1"/>
      <c r="E4" s="1"/>
      <c r="F4" s="38"/>
      <c r="G4" s="68"/>
      <c r="H4" s="1"/>
      <c r="I4" s="1"/>
      <c r="J4" s="1"/>
      <c r="K4" s="18"/>
      <c r="L4" s="59"/>
      <c r="M4" s="68"/>
      <c r="N4" s="1"/>
      <c r="O4" s="1"/>
      <c r="P4" s="38"/>
      <c r="Q4" s="68">
        <v>36</v>
      </c>
      <c r="R4" s="9">
        <v>1</v>
      </c>
      <c r="S4" s="1">
        <v>0</v>
      </c>
      <c r="T4" s="38">
        <f t="shared" si="0"/>
        <v>0</v>
      </c>
      <c r="U4" s="26"/>
      <c r="V4" s="26"/>
    </row>
    <row r="5" spans="1:22" ht="12.75">
      <c r="A5" s="144" t="s">
        <v>10</v>
      </c>
      <c r="B5" s="141">
        <v>51</v>
      </c>
      <c r="C5" s="1">
        <v>3</v>
      </c>
      <c r="D5" s="1"/>
      <c r="E5" s="1">
        <f>D5*100/C5</f>
        <v>0</v>
      </c>
      <c r="F5" s="38"/>
      <c r="G5" s="68">
        <v>35.8</v>
      </c>
      <c r="H5" s="1">
        <v>5</v>
      </c>
      <c r="I5" s="1">
        <v>1</v>
      </c>
      <c r="J5" s="1">
        <f>I5*100/H5</f>
        <v>20</v>
      </c>
      <c r="K5" s="38"/>
      <c r="L5" s="59"/>
      <c r="M5" s="68">
        <v>39.3</v>
      </c>
      <c r="N5" s="1">
        <v>4</v>
      </c>
      <c r="O5" s="1">
        <v>1</v>
      </c>
      <c r="P5" s="38">
        <f>O5*100/N5</f>
        <v>25</v>
      </c>
      <c r="Q5" s="68">
        <v>36.67</v>
      </c>
      <c r="R5" s="9">
        <v>3</v>
      </c>
      <c r="S5" s="1">
        <v>1</v>
      </c>
      <c r="T5" s="38">
        <f t="shared" si="0"/>
        <v>33.333333333333336</v>
      </c>
      <c r="U5" s="26"/>
      <c r="V5" s="26"/>
    </row>
    <row r="6" spans="1:22" ht="12.75">
      <c r="A6" s="145" t="s">
        <v>75</v>
      </c>
      <c r="B6" s="140"/>
      <c r="C6" s="1"/>
      <c r="D6" s="1"/>
      <c r="E6" s="1"/>
      <c r="F6" s="38"/>
      <c r="G6" s="68"/>
      <c r="H6" s="1"/>
      <c r="I6" s="1"/>
      <c r="J6" s="1"/>
      <c r="K6" s="18"/>
      <c r="L6" s="59"/>
      <c r="M6" s="68"/>
      <c r="N6" s="1"/>
      <c r="O6" s="1"/>
      <c r="P6" s="38"/>
      <c r="Q6" s="68">
        <v>39</v>
      </c>
      <c r="R6" s="9">
        <v>1</v>
      </c>
      <c r="S6" s="1">
        <v>0</v>
      </c>
      <c r="T6" s="38">
        <f t="shared" si="0"/>
        <v>0</v>
      </c>
      <c r="U6" s="26"/>
      <c r="V6" s="26"/>
    </row>
    <row r="7" spans="1:22" ht="12.75">
      <c r="A7" s="145" t="s">
        <v>15</v>
      </c>
      <c r="B7" s="140">
        <v>48</v>
      </c>
      <c r="C7" s="1">
        <v>3</v>
      </c>
      <c r="D7" s="1"/>
      <c r="E7" s="1">
        <f>D7*100/C7</f>
        <v>0</v>
      </c>
      <c r="F7" s="38"/>
      <c r="G7" s="68">
        <v>31.6</v>
      </c>
      <c r="H7" s="1">
        <v>5</v>
      </c>
      <c r="I7" s="1">
        <v>3</v>
      </c>
      <c r="J7" s="1">
        <f>I7*100/H7</f>
        <v>60</v>
      </c>
      <c r="K7" s="18">
        <v>1</v>
      </c>
      <c r="L7" s="59">
        <f>K7*100/(H7+K7)</f>
        <v>16.666666666666668</v>
      </c>
      <c r="M7" s="68">
        <v>42.7</v>
      </c>
      <c r="N7" s="1">
        <v>7</v>
      </c>
      <c r="O7" s="1">
        <v>0</v>
      </c>
      <c r="P7" s="38">
        <f aca="true" t="shared" si="1" ref="P7:P12">O7*100/N7</f>
        <v>0</v>
      </c>
      <c r="Q7" s="68">
        <v>39.5</v>
      </c>
      <c r="R7" s="9">
        <v>2</v>
      </c>
      <c r="S7" s="1">
        <v>0</v>
      </c>
      <c r="T7" s="38">
        <f t="shared" si="0"/>
        <v>0</v>
      </c>
      <c r="U7" s="26"/>
      <c r="V7" s="26"/>
    </row>
    <row r="8" spans="1:22" ht="12.75">
      <c r="A8" s="145" t="s">
        <v>32</v>
      </c>
      <c r="B8" s="140">
        <v>83.38</v>
      </c>
      <c r="C8" s="1">
        <v>8</v>
      </c>
      <c r="D8" s="1"/>
      <c r="E8" s="1"/>
      <c r="F8" s="38"/>
      <c r="G8" s="67">
        <v>55.11</v>
      </c>
      <c r="H8" s="2">
        <v>9</v>
      </c>
      <c r="I8" s="2">
        <v>0</v>
      </c>
      <c r="J8" s="1">
        <f>I8*100/H8</f>
        <v>0</v>
      </c>
      <c r="K8" s="38"/>
      <c r="L8" s="59"/>
      <c r="M8" s="67">
        <v>55</v>
      </c>
      <c r="N8" s="2">
        <v>5</v>
      </c>
      <c r="O8" s="2">
        <v>0</v>
      </c>
      <c r="P8" s="38">
        <f t="shared" si="1"/>
        <v>0</v>
      </c>
      <c r="Q8" s="67">
        <v>41.2</v>
      </c>
      <c r="R8" s="14">
        <v>10</v>
      </c>
      <c r="S8" s="2">
        <v>1</v>
      </c>
      <c r="T8" s="38">
        <f t="shared" si="0"/>
        <v>10</v>
      </c>
      <c r="U8" s="26"/>
      <c r="V8" s="26"/>
    </row>
    <row r="9" spans="1:22" ht="12.75">
      <c r="A9" s="145" t="s">
        <v>11</v>
      </c>
      <c r="B9" s="140">
        <v>38.75</v>
      </c>
      <c r="C9" s="1">
        <v>4</v>
      </c>
      <c r="D9" s="1">
        <v>2</v>
      </c>
      <c r="E9" s="1">
        <f>D9*100/C9</f>
        <v>50</v>
      </c>
      <c r="F9" s="38"/>
      <c r="G9" s="67">
        <v>30.3</v>
      </c>
      <c r="H9" s="2">
        <v>12</v>
      </c>
      <c r="I9" s="2">
        <v>5</v>
      </c>
      <c r="J9" s="1">
        <f>I9*100/H9</f>
        <v>41.666666666666664</v>
      </c>
      <c r="K9" s="18">
        <v>1</v>
      </c>
      <c r="L9" s="59">
        <f>K9*100/(H9+K9)</f>
        <v>7.6923076923076925</v>
      </c>
      <c r="M9" s="67">
        <v>42</v>
      </c>
      <c r="N9" s="2">
        <v>2</v>
      </c>
      <c r="O9" s="2">
        <v>0</v>
      </c>
      <c r="P9" s="38">
        <f t="shared" si="1"/>
        <v>0</v>
      </c>
      <c r="Q9" s="67">
        <v>43.75</v>
      </c>
      <c r="R9" s="14">
        <v>4</v>
      </c>
      <c r="S9" s="2">
        <v>0</v>
      </c>
      <c r="T9" s="38">
        <f t="shared" si="0"/>
        <v>0</v>
      </c>
      <c r="U9" s="26"/>
      <c r="V9" s="26"/>
    </row>
    <row r="10" spans="1:20" ht="12.75">
      <c r="A10" s="304" t="s">
        <v>14</v>
      </c>
      <c r="B10" s="141">
        <v>46.67</v>
      </c>
      <c r="C10" s="1">
        <v>3</v>
      </c>
      <c r="D10" s="1"/>
      <c r="E10" s="1">
        <f>D10*100/C10</f>
        <v>0</v>
      </c>
      <c r="F10" s="38"/>
      <c r="G10" s="68">
        <v>36</v>
      </c>
      <c r="H10" s="1">
        <v>1</v>
      </c>
      <c r="I10" s="1"/>
      <c r="J10" s="1">
        <f>I10*100/H10</f>
        <v>0</v>
      </c>
      <c r="K10" s="38"/>
      <c r="L10" s="59"/>
      <c r="M10" s="68">
        <v>53.3</v>
      </c>
      <c r="N10" s="1">
        <v>3</v>
      </c>
      <c r="O10" s="1">
        <v>0</v>
      </c>
      <c r="P10" s="1">
        <f t="shared" si="1"/>
        <v>0</v>
      </c>
      <c r="Q10" s="68">
        <v>43.75</v>
      </c>
      <c r="R10" s="9">
        <v>4</v>
      </c>
      <c r="S10" s="1">
        <v>0</v>
      </c>
      <c r="T10" s="1">
        <f t="shared" si="0"/>
        <v>0</v>
      </c>
    </row>
    <row r="11" spans="1:20" ht="12.75">
      <c r="A11" s="145" t="s">
        <v>9</v>
      </c>
      <c r="B11" s="140"/>
      <c r="C11" s="1"/>
      <c r="D11" s="1"/>
      <c r="E11" s="1"/>
      <c r="F11" s="38"/>
      <c r="G11" s="68"/>
      <c r="H11" s="1"/>
      <c r="I11" s="1"/>
      <c r="J11" s="1"/>
      <c r="K11" s="18"/>
      <c r="L11" s="59"/>
      <c r="M11" s="68">
        <v>52</v>
      </c>
      <c r="N11" s="1">
        <v>2</v>
      </c>
      <c r="O11" s="1">
        <v>0</v>
      </c>
      <c r="P11" s="1">
        <f t="shared" si="1"/>
        <v>0</v>
      </c>
      <c r="Q11" s="68">
        <v>44.5</v>
      </c>
      <c r="R11" s="9">
        <v>2</v>
      </c>
      <c r="S11" s="1">
        <v>0</v>
      </c>
      <c r="T11" s="1">
        <f t="shared" si="0"/>
        <v>0</v>
      </c>
    </row>
    <row r="12" spans="1:20" ht="12.75">
      <c r="A12" s="145" t="s">
        <v>5</v>
      </c>
      <c r="B12" s="140"/>
      <c r="C12" s="1"/>
      <c r="D12" s="1"/>
      <c r="E12" s="1"/>
      <c r="F12" s="38"/>
      <c r="G12" s="68"/>
      <c r="H12" s="1"/>
      <c r="I12" s="1"/>
      <c r="J12" s="1"/>
      <c r="K12" s="18"/>
      <c r="L12" s="59"/>
      <c r="M12" s="68">
        <v>46.3</v>
      </c>
      <c r="N12" s="1">
        <v>4</v>
      </c>
      <c r="O12" s="1">
        <v>0</v>
      </c>
      <c r="P12" s="1">
        <f t="shared" si="1"/>
        <v>0</v>
      </c>
      <c r="Q12" s="68">
        <v>46</v>
      </c>
      <c r="R12" s="9">
        <v>1</v>
      </c>
      <c r="S12" s="1">
        <v>0</v>
      </c>
      <c r="T12" s="1">
        <f t="shared" si="0"/>
        <v>0</v>
      </c>
    </row>
    <row r="13" spans="1:20" ht="12.75">
      <c r="A13" s="145" t="s">
        <v>13</v>
      </c>
      <c r="B13" s="140"/>
      <c r="C13" s="1"/>
      <c r="D13" s="1"/>
      <c r="E13" s="1"/>
      <c r="F13" s="38"/>
      <c r="G13" s="68"/>
      <c r="H13" s="1"/>
      <c r="I13" s="1"/>
      <c r="J13" s="1"/>
      <c r="K13" s="18"/>
      <c r="L13" s="59"/>
      <c r="M13" s="68"/>
      <c r="N13" s="1"/>
      <c r="O13" s="1"/>
      <c r="P13" s="1"/>
      <c r="Q13" s="68">
        <v>46</v>
      </c>
      <c r="R13" s="9">
        <v>1</v>
      </c>
      <c r="S13" s="1">
        <v>0</v>
      </c>
      <c r="T13" s="1">
        <f t="shared" si="0"/>
        <v>0</v>
      </c>
    </row>
    <row r="14" spans="1:20" ht="12.75">
      <c r="A14" s="145" t="s">
        <v>7</v>
      </c>
      <c r="B14" s="140">
        <v>48</v>
      </c>
      <c r="C14" s="1">
        <v>1</v>
      </c>
      <c r="D14" s="1"/>
      <c r="E14" s="1">
        <f>D14*100/C14</f>
        <v>0</v>
      </c>
      <c r="F14" s="38"/>
      <c r="G14" s="68">
        <v>37.5</v>
      </c>
      <c r="H14" s="1">
        <v>2</v>
      </c>
      <c r="I14" s="1">
        <v>0</v>
      </c>
      <c r="J14" s="1">
        <f aca="true" t="shared" si="2" ref="J14:J20">I14*100/H14</f>
        <v>0</v>
      </c>
      <c r="K14" s="38"/>
      <c r="L14" s="59"/>
      <c r="M14" s="68">
        <v>56</v>
      </c>
      <c r="N14" s="1">
        <v>1</v>
      </c>
      <c r="O14" s="1">
        <v>0</v>
      </c>
      <c r="P14" s="1">
        <f aca="true" t="shared" si="3" ref="P14:P24">O14*100/N14</f>
        <v>0</v>
      </c>
      <c r="Q14" s="68">
        <v>46</v>
      </c>
      <c r="R14" s="9">
        <v>1</v>
      </c>
      <c r="S14" s="1">
        <v>0</v>
      </c>
      <c r="T14" s="1">
        <f t="shared" si="0"/>
        <v>0</v>
      </c>
    </row>
    <row r="15" spans="1:20" ht="12.75">
      <c r="A15" s="145" t="s">
        <v>36</v>
      </c>
      <c r="B15" s="140">
        <v>70.33</v>
      </c>
      <c r="C15" s="1">
        <v>3</v>
      </c>
      <c r="D15" s="1"/>
      <c r="E15" s="1"/>
      <c r="F15" s="38"/>
      <c r="G15" s="68">
        <v>46.86</v>
      </c>
      <c r="H15" s="1">
        <v>7</v>
      </c>
      <c r="I15" s="1">
        <v>0</v>
      </c>
      <c r="J15" s="1">
        <f>I15*100/H15</f>
        <v>0</v>
      </c>
      <c r="K15" s="38"/>
      <c r="L15" s="59"/>
      <c r="M15" s="68">
        <v>51.7</v>
      </c>
      <c r="N15" s="1">
        <v>3</v>
      </c>
      <c r="O15" s="1">
        <v>0</v>
      </c>
      <c r="P15" s="1">
        <f>O15*100/N15</f>
        <v>0</v>
      </c>
      <c r="Q15" s="68">
        <v>46.6</v>
      </c>
      <c r="R15" s="9">
        <v>5</v>
      </c>
      <c r="S15" s="1">
        <v>0</v>
      </c>
      <c r="T15" s="1">
        <f t="shared" si="0"/>
        <v>0</v>
      </c>
    </row>
    <row r="16" spans="1:20" ht="12.75">
      <c r="A16" s="146" t="s">
        <v>113</v>
      </c>
      <c r="B16" s="142">
        <v>61.32</v>
      </c>
      <c r="C16" s="48">
        <v>53</v>
      </c>
      <c r="D16" s="48">
        <v>2</v>
      </c>
      <c r="E16" s="48">
        <f>D16*100/C16</f>
        <v>3.7735849056603774</v>
      </c>
      <c r="F16" s="49"/>
      <c r="G16" s="111">
        <v>42.75</v>
      </c>
      <c r="H16" s="48">
        <v>67</v>
      </c>
      <c r="I16" s="48">
        <v>12</v>
      </c>
      <c r="J16" s="48">
        <f t="shared" si="2"/>
        <v>17.91044776119403</v>
      </c>
      <c r="K16" s="49">
        <v>2</v>
      </c>
      <c r="L16" s="110">
        <f>K16*100/(H16+K16)</f>
        <v>2.898550724637681</v>
      </c>
      <c r="M16" s="111">
        <v>50.66</v>
      </c>
      <c r="N16" s="48">
        <v>65</v>
      </c>
      <c r="O16" s="48">
        <v>1</v>
      </c>
      <c r="P16" s="48">
        <f t="shared" si="3"/>
        <v>1.5384615384615385</v>
      </c>
      <c r="Q16" s="111">
        <v>46.66</v>
      </c>
      <c r="R16" s="216">
        <v>70</v>
      </c>
      <c r="S16" s="48">
        <v>5</v>
      </c>
      <c r="T16" s="48">
        <f t="shared" si="0"/>
        <v>7.142857142857143</v>
      </c>
    </row>
    <row r="17" spans="1:20" ht="12.75">
      <c r="A17" s="145" t="s">
        <v>4</v>
      </c>
      <c r="B17" s="140">
        <v>62</v>
      </c>
      <c r="C17" s="1">
        <v>6</v>
      </c>
      <c r="D17" s="1"/>
      <c r="E17" s="1"/>
      <c r="F17" s="38"/>
      <c r="G17" s="67">
        <v>52.5</v>
      </c>
      <c r="H17" s="2">
        <v>2</v>
      </c>
      <c r="I17" s="2">
        <v>0</v>
      </c>
      <c r="J17" s="1">
        <f>I17*100/H17</f>
        <v>0</v>
      </c>
      <c r="K17" s="38"/>
      <c r="L17" s="59"/>
      <c r="M17" s="67">
        <v>64</v>
      </c>
      <c r="N17" s="2">
        <v>2</v>
      </c>
      <c r="O17" s="2">
        <v>0</v>
      </c>
      <c r="P17" s="1">
        <f>O17*100/N17</f>
        <v>0</v>
      </c>
      <c r="Q17" s="67">
        <v>47</v>
      </c>
      <c r="R17" s="325">
        <v>7</v>
      </c>
      <c r="S17" s="2">
        <v>0</v>
      </c>
      <c r="T17" s="1">
        <f t="shared" si="0"/>
        <v>0</v>
      </c>
    </row>
    <row r="18" spans="1:20" ht="13.5" thickBot="1">
      <c r="A18" s="303" t="s">
        <v>114</v>
      </c>
      <c r="B18" s="305"/>
      <c r="C18" s="306"/>
      <c r="D18" s="306"/>
      <c r="E18" s="306"/>
      <c r="F18" s="307"/>
      <c r="G18" s="203">
        <v>44.16</v>
      </c>
      <c r="H18" s="204"/>
      <c r="I18" s="204"/>
      <c r="J18" s="204">
        <v>18.4</v>
      </c>
      <c r="K18" s="308"/>
      <c r="L18" s="205"/>
      <c r="M18" s="203">
        <v>50.04</v>
      </c>
      <c r="N18" s="204"/>
      <c r="O18" s="204"/>
      <c r="P18" s="204">
        <v>6</v>
      </c>
      <c r="Q18" s="203">
        <v>47.59</v>
      </c>
      <c r="R18" s="372"/>
      <c r="S18" s="204"/>
      <c r="T18" s="204">
        <v>5.55</v>
      </c>
    </row>
    <row r="19" spans="1:20" ht="12.75">
      <c r="A19" s="144" t="s">
        <v>3</v>
      </c>
      <c r="B19" s="26">
        <v>0</v>
      </c>
      <c r="C19" s="1">
        <v>0</v>
      </c>
      <c r="D19" s="1"/>
      <c r="E19" s="1"/>
      <c r="F19" s="38"/>
      <c r="G19" s="68">
        <v>46.67</v>
      </c>
      <c r="H19" s="1">
        <v>6</v>
      </c>
      <c r="I19" s="1">
        <v>0</v>
      </c>
      <c r="J19" s="1">
        <f t="shared" si="2"/>
        <v>0</v>
      </c>
      <c r="K19" s="38"/>
      <c r="L19" s="59"/>
      <c r="M19" s="68">
        <v>55.5</v>
      </c>
      <c r="N19" s="1">
        <v>11</v>
      </c>
      <c r="O19" s="1">
        <v>0</v>
      </c>
      <c r="P19" s="1">
        <f t="shared" si="3"/>
        <v>0</v>
      </c>
      <c r="Q19" s="68">
        <v>47.89</v>
      </c>
      <c r="R19" s="218">
        <v>9</v>
      </c>
      <c r="S19" s="1">
        <v>2</v>
      </c>
      <c r="T19" s="1">
        <f t="shared" si="0"/>
        <v>22.22222222222222</v>
      </c>
    </row>
    <row r="20" spans="1:20" ht="12.75">
      <c r="A20" s="144" t="s">
        <v>31</v>
      </c>
      <c r="B20" s="26">
        <v>75.44</v>
      </c>
      <c r="C20" s="1">
        <v>9</v>
      </c>
      <c r="D20" s="1"/>
      <c r="E20" s="1"/>
      <c r="F20" s="38">
        <v>2</v>
      </c>
      <c r="G20" s="67">
        <v>49.31</v>
      </c>
      <c r="H20" s="2">
        <v>13</v>
      </c>
      <c r="I20" s="2">
        <v>2</v>
      </c>
      <c r="J20" s="1">
        <f t="shared" si="2"/>
        <v>15.384615384615385</v>
      </c>
      <c r="K20" s="38"/>
      <c r="L20" s="59"/>
      <c r="M20" s="67">
        <v>57.2</v>
      </c>
      <c r="N20" s="2">
        <v>10</v>
      </c>
      <c r="O20" s="2">
        <v>0</v>
      </c>
      <c r="P20" s="1">
        <f t="shared" si="3"/>
        <v>0</v>
      </c>
      <c r="Q20" s="67">
        <v>51.1</v>
      </c>
      <c r="R20" s="325">
        <v>10</v>
      </c>
      <c r="S20" s="2">
        <v>0</v>
      </c>
      <c r="T20" s="1">
        <f t="shared" si="0"/>
        <v>0</v>
      </c>
    </row>
    <row r="21" spans="1:20" ht="12.75">
      <c r="A21" s="145" t="s">
        <v>16</v>
      </c>
      <c r="B21" s="140"/>
      <c r="C21" s="1"/>
      <c r="D21" s="1"/>
      <c r="E21" s="1"/>
      <c r="F21" s="38"/>
      <c r="G21" s="68"/>
      <c r="H21" s="1"/>
      <c r="I21" s="1"/>
      <c r="J21" s="1"/>
      <c r="K21" s="18"/>
      <c r="L21" s="59"/>
      <c r="M21" s="68">
        <v>53</v>
      </c>
      <c r="N21" s="1">
        <v>1</v>
      </c>
      <c r="O21" s="1">
        <v>0</v>
      </c>
      <c r="P21" s="1">
        <f t="shared" si="3"/>
        <v>0</v>
      </c>
      <c r="Q21" s="68">
        <v>55</v>
      </c>
      <c r="R21" s="218">
        <v>1</v>
      </c>
      <c r="S21" s="1">
        <v>0</v>
      </c>
      <c r="T21" s="1">
        <f t="shared" si="0"/>
        <v>0</v>
      </c>
    </row>
    <row r="22" spans="1:20" ht="12.75">
      <c r="A22" s="145" t="s">
        <v>12</v>
      </c>
      <c r="B22" s="140">
        <v>62.2</v>
      </c>
      <c r="C22" s="1">
        <v>5</v>
      </c>
      <c r="D22" s="1"/>
      <c r="E22" s="1"/>
      <c r="F22" s="38"/>
      <c r="G22" s="68">
        <v>48.5</v>
      </c>
      <c r="H22" s="1">
        <v>2</v>
      </c>
      <c r="I22" s="1">
        <v>0</v>
      </c>
      <c r="J22" s="1">
        <f>I22*100/H22</f>
        <v>0</v>
      </c>
      <c r="K22" s="18"/>
      <c r="L22" s="59"/>
      <c r="M22" s="68">
        <v>48.8</v>
      </c>
      <c r="N22" s="1">
        <v>4</v>
      </c>
      <c r="O22" s="1">
        <v>0</v>
      </c>
      <c r="P22" s="1">
        <f t="shared" si="3"/>
        <v>0</v>
      </c>
      <c r="Q22" s="68">
        <v>60.29</v>
      </c>
      <c r="R22" s="218">
        <v>7</v>
      </c>
      <c r="S22" s="1">
        <v>0</v>
      </c>
      <c r="T22" s="1">
        <f t="shared" si="0"/>
        <v>0</v>
      </c>
    </row>
    <row r="23" spans="1:20" ht="12.75">
      <c r="A23" s="145" t="s">
        <v>8</v>
      </c>
      <c r="B23" s="140">
        <v>61</v>
      </c>
      <c r="C23" s="1">
        <v>1</v>
      </c>
      <c r="D23" s="1"/>
      <c r="E23" s="1">
        <f>D23*100/C23</f>
        <v>0</v>
      </c>
      <c r="F23" s="38"/>
      <c r="G23" s="68">
        <v>39.5</v>
      </c>
      <c r="H23" s="1">
        <v>2</v>
      </c>
      <c r="I23" s="1">
        <v>0</v>
      </c>
      <c r="J23" s="1">
        <f>I23*100/H23</f>
        <v>0</v>
      </c>
      <c r="K23" s="18"/>
      <c r="L23" s="59"/>
      <c r="M23" s="68">
        <v>43</v>
      </c>
      <c r="N23" s="1">
        <v>2</v>
      </c>
      <c r="O23" s="1">
        <v>0</v>
      </c>
      <c r="P23" s="1">
        <f t="shared" si="3"/>
        <v>0</v>
      </c>
      <c r="Q23" s="68"/>
      <c r="R23" s="1"/>
      <c r="S23" s="1"/>
      <c r="T23" s="1" t="e">
        <f t="shared" si="0"/>
        <v>#DIV/0!</v>
      </c>
    </row>
    <row r="24" spans="1:20" ht="12.75">
      <c r="A24" s="145" t="s">
        <v>35</v>
      </c>
      <c r="B24" s="140"/>
      <c r="C24" s="1"/>
      <c r="D24" s="1"/>
      <c r="E24" s="1"/>
      <c r="F24" s="38"/>
      <c r="G24" s="99"/>
      <c r="H24" s="116"/>
      <c r="I24" s="116"/>
      <c r="J24" s="82"/>
      <c r="K24" s="55"/>
      <c r="L24" s="59"/>
      <c r="M24" s="99">
        <v>44.5</v>
      </c>
      <c r="N24" s="116">
        <v>2</v>
      </c>
      <c r="O24" s="116">
        <v>0</v>
      </c>
      <c r="P24" s="82">
        <f t="shared" si="3"/>
        <v>0</v>
      </c>
      <c r="Q24" s="99"/>
      <c r="R24" s="116"/>
      <c r="S24" s="116"/>
      <c r="T24" s="82" t="e">
        <f t="shared" si="0"/>
        <v>#DIV/0!</v>
      </c>
    </row>
  </sheetData>
  <sheetProtection/>
  <autoFilter ref="Q2:Q24">
    <sortState ref="Q3:Q24">
      <sortCondition sortBy="value" ref="G3:G24"/>
    </sortState>
  </autoFilter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V20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7.8515625" style="0" customWidth="1"/>
    <col min="2" max="2" width="6.140625" style="0" hidden="1" customWidth="1"/>
    <col min="3" max="3" width="4.421875" style="0" hidden="1" customWidth="1"/>
    <col min="4" max="4" width="3.8515625" style="0" hidden="1" customWidth="1"/>
    <col min="5" max="5" width="5.00390625" style="0" hidden="1" customWidth="1"/>
    <col min="6" max="6" width="4.57421875" style="0" hidden="1" customWidth="1"/>
    <col min="7" max="7" width="5.421875" style="0" hidden="1" customWidth="1"/>
    <col min="8" max="8" width="6.140625" style="0" hidden="1" customWidth="1"/>
    <col min="9" max="9" width="5.57421875" style="0" hidden="1" customWidth="1"/>
    <col min="10" max="10" width="4.7109375" style="0" hidden="1" customWidth="1"/>
    <col min="11" max="11" width="5.8515625" style="0" hidden="1" customWidth="1"/>
    <col min="12" max="12" width="6.57421875" style="0" customWidth="1"/>
    <col min="13" max="13" width="5.7109375" style="0" customWidth="1"/>
    <col min="14" max="14" width="4.8515625" style="0" customWidth="1"/>
    <col min="15" max="15" width="5.421875" style="0" customWidth="1"/>
    <col min="16" max="16" width="6.28125" style="0" customWidth="1"/>
    <col min="17" max="17" width="5.140625" style="0" customWidth="1"/>
    <col min="18" max="18" width="6.7109375" style="0" customWidth="1"/>
    <col min="19" max="19" width="5.28125" style="0" customWidth="1"/>
    <col min="20" max="20" width="6.8515625" style="0" customWidth="1"/>
    <col min="21" max="21" width="7.28125" style="0" customWidth="1"/>
  </cols>
  <sheetData>
    <row r="1" spans="2:22" ht="75" customHeight="1" thickBot="1">
      <c r="B1">
        <v>2013</v>
      </c>
      <c r="H1">
        <v>2014</v>
      </c>
      <c r="M1" s="3">
        <v>2015</v>
      </c>
      <c r="Q1" s="3">
        <v>2016</v>
      </c>
      <c r="T1" s="200"/>
      <c r="U1" s="200"/>
      <c r="V1" s="26"/>
    </row>
    <row r="2" spans="1:22" ht="12.75">
      <c r="A2" s="3" t="s">
        <v>28</v>
      </c>
      <c r="C2" s="17" t="s">
        <v>67</v>
      </c>
      <c r="D2" s="17" t="s">
        <v>68</v>
      </c>
      <c r="E2" s="17" t="s">
        <v>69</v>
      </c>
      <c r="F2" s="17" t="s">
        <v>71</v>
      </c>
      <c r="G2" s="78" t="s">
        <v>72</v>
      </c>
      <c r="H2" s="102" t="s">
        <v>91</v>
      </c>
      <c r="I2" s="80" t="s">
        <v>67</v>
      </c>
      <c r="J2" s="80" t="s">
        <v>68</v>
      </c>
      <c r="K2" s="80" t="s">
        <v>69</v>
      </c>
      <c r="L2" s="102" t="s">
        <v>91</v>
      </c>
      <c r="M2" s="80" t="s">
        <v>67</v>
      </c>
      <c r="N2" s="80" t="s">
        <v>68</v>
      </c>
      <c r="O2" s="117" t="s">
        <v>69</v>
      </c>
      <c r="P2" s="32" t="s">
        <v>91</v>
      </c>
      <c r="Q2" s="17" t="s">
        <v>67</v>
      </c>
      <c r="R2" s="17" t="s">
        <v>68</v>
      </c>
      <c r="S2" s="17" t="s">
        <v>69</v>
      </c>
      <c r="T2" s="26"/>
      <c r="U2" s="26"/>
      <c r="V2" s="26"/>
    </row>
    <row r="3" spans="1:22" ht="12.75">
      <c r="A3" s="25" t="s">
        <v>75</v>
      </c>
      <c r="B3" s="42"/>
      <c r="C3" s="1"/>
      <c r="D3" s="1"/>
      <c r="E3" s="1"/>
      <c r="F3" s="1"/>
      <c r="G3" s="38"/>
      <c r="H3" s="104"/>
      <c r="I3" s="1"/>
      <c r="J3" s="1"/>
      <c r="K3" s="1"/>
      <c r="L3" s="104"/>
      <c r="M3" s="1"/>
      <c r="N3" s="1"/>
      <c r="O3" s="38"/>
      <c r="P3" s="25">
        <v>34</v>
      </c>
      <c r="Q3" s="1">
        <v>1</v>
      </c>
      <c r="R3" s="1">
        <v>1</v>
      </c>
      <c r="S3" s="1">
        <f aca="true" t="shared" si="0" ref="S3:S20">R3*100/Q3</f>
        <v>100</v>
      </c>
      <c r="T3" s="26"/>
      <c r="U3" s="127"/>
      <c r="V3" s="26"/>
    </row>
    <row r="4" spans="1:22" ht="12.75">
      <c r="A4" s="25" t="s">
        <v>36</v>
      </c>
      <c r="B4" s="42"/>
      <c r="C4" s="1"/>
      <c r="D4" s="1"/>
      <c r="E4" s="1"/>
      <c r="F4" s="1"/>
      <c r="G4" s="38"/>
      <c r="H4" s="104">
        <v>33.75</v>
      </c>
      <c r="I4" s="1">
        <v>4</v>
      </c>
      <c r="J4" s="1">
        <v>3</v>
      </c>
      <c r="K4" s="1">
        <f>J4*100/I4</f>
        <v>75</v>
      </c>
      <c r="L4" s="104">
        <v>48.1</v>
      </c>
      <c r="M4" s="1">
        <v>9</v>
      </c>
      <c r="N4" s="1">
        <v>0</v>
      </c>
      <c r="O4" s="38">
        <f aca="true" t="shared" si="1" ref="O4:O9">N4*100/M4</f>
        <v>0</v>
      </c>
      <c r="P4" s="25">
        <v>41.67</v>
      </c>
      <c r="Q4" s="1">
        <v>3</v>
      </c>
      <c r="R4" s="1">
        <v>1</v>
      </c>
      <c r="S4" s="1">
        <f t="shared" si="0"/>
        <v>33.333333333333336</v>
      </c>
      <c r="T4" s="26"/>
      <c r="U4" s="127"/>
      <c r="V4" s="26"/>
    </row>
    <row r="5" spans="1:22" ht="12.75">
      <c r="A5" s="25" t="s">
        <v>61</v>
      </c>
      <c r="B5" s="42"/>
      <c r="C5" s="1"/>
      <c r="D5" s="1"/>
      <c r="E5" s="1"/>
      <c r="F5" s="17"/>
      <c r="G5" s="38"/>
      <c r="H5" s="104"/>
      <c r="I5" s="1"/>
      <c r="J5" s="1"/>
      <c r="K5" s="1"/>
      <c r="L5" s="104">
        <v>64</v>
      </c>
      <c r="M5" s="1">
        <v>1</v>
      </c>
      <c r="N5" s="1">
        <v>0</v>
      </c>
      <c r="O5" s="38">
        <f t="shared" si="1"/>
        <v>0</v>
      </c>
      <c r="P5" s="25">
        <v>42</v>
      </c>
      <c r="Q5" s="1">
        <v>1</v>
      </c>
      <c r="R5" s="1">
        <v>0</v>
      </c>
      <c r="S5" s="1">
        <f t="shared" si="0"/>
        <v>0</v>
      </c>
      <c r="T5" s="26"/>
      <c r="U5" s="26"/>
      <c r="V5" s="26"/>
    </row>
    <row r="6" spans="1:22" ht="12.75">
      <c r="A6" s="25" t="s">
        <v>15</v>
      </c>
      <c r="B6" s="42">
        <v>58</v>
      </c>
      <c r="C6" s="1">
        <v>1</v>
      </c>
      <c r="D6" s="1"/>
      <c r="E6" s="1">
        <f>D6*100/C6</f>
        <v>0</v>
      </c>
      <c r="F6" s="1"/>
      <c r="G6" s="38">
        <f>F6*100/(F6+C6)</f>
        <v>0</v>
      </c>
      <c r="H6" s="104">
        <v>37.5</v>
      </c>
      <c r="I6" s="1">
        <v>6</v>
      </c>
      <c r="J6" s="1">
        <v>2</v>
      </c>
      <c r="K6" s="1">
        <f>J6*100/I6</f>
        <v>33.333333333333336</v>
      </c>
      <c r="L6" s="104">
        <v>59</v>
      </c>
      <c r="M6" s="1">
        <v>2</v>
      </c>
      <c r="N6" s="1">
        <v>0</v>
      </c>
      <c r="O6" s="38">
        <f t="shared" si="1"/>
        <v>0</v>
      </c>
      <c r="P6" s="25">
        <v>47.5</v>
      </c>
      <c r="Q6" s="1">
        <v>2</v>
      </c>
      <c r="R6" s="1">
        <v>0</v>
      </c>
      <c r="S6" s="1">
        <f t="shared" si="0"/>
        <v>0</v>
      </c>
      <c r="T6" s="26"/>
      <c r="U6" s="26"/>
      <c r="V6" s="26"/>
    </row>
    <row r="7" spans="1:22" ht="12.75">
      <c r="A7" s="14" t="s">
        <v>11</v>
      </c>
      <c r="B7" s="36"/>
      <c r="C7" s="1"/>
      <c r="D7" s="1"/>
      <c r="E7" s="1"/>
      <c r="F7" s="17"/>
      <c r="G7" s="78"/>
      <c r="H7" s="103"/>
      <c r="I7" s="1"/>
      <c r="J7" s="1"/>
      <c r="K7" s="1"/>
      <c r="L7" s="103">
        <v>46</v>
      </c>
      <c r="M7" s="1">
        <v>1</v>
      </c>
      <c r="N7" s="1">
        <v>0</v>
      </c>
      <c r="O7" s="38">
        <f t="shared" si="1"/>
        <v>0</v>
      </c>
      <c r="P7" s="14">
        <v>47.6</v>
      </c>
      <c r="Q7" s="1">
        <v>5</v>
      </c>
      <c r="R7" s="1">
        <v>1</v>
      </c>
      <c r="S7" s="1">
        <f t="shared" si="0"/>
        <v>20</v>
      </c>
      <c r="T7" s="26"/>
      <c r="U7" s="26"/>
      <c r="V7" s="26"/>
    </row>
    <row r="8" spans="1:22" ht="12.75">
      <c r="A8" s="25" t="s">
        <v>7</v>
      </c>
      <c r="B8" s="42"/>
      <c r="C8" s="1"/>
      <c r="D8" s="1"/>
      <c r="E8" s="1"/>
      <c r="F8" s="1"/>
      <c r="G8" s="38"/>
      <c r="H8" s="104"/>
      <c r="I8" s="1"/>
      <c r="J8" s="1"/>
      <c r="K8" s="1"/>
      <c r="L8" s="104">
        <v>50</v>
      </c>
      <c r="M8" s="1">
        <v>1</v>
      </c>
      <c r="N8" s="1">
        <v>0</v>
      </c>
      <c r="O8" s="38">
        <f t="shared" si="1"/>
        <v>0</v>
      </c>
      <c r="P8" s="25">
        <v>50</v>
      </c>
      <c r="Q8" s="1">
        <v>1</v>
      </c>
      <c r="R8" s="1">
        <v>0</v>
      </c>
      <c r="S8" s="1">
        <f t="shared" si="0"/>
        <v>0</v>
      </c>
      <c r="T8" s="26"/>
      <c r="U8" s="26"/>
      <c r="V8" s="26"/>
    </row>
    <row r="9" spans="1:22" ht="12.75">
      <c r="A9" s="25" t="s">
        <v>3</v>
      </c>
      <c r="B9" s="1"/>
      <c r="C9" s="98"/>
      <c r="D9" s="118"/>
      <c r="E9" s="1"/>
      <c r="F9" s="1"/>
      <c r="G9" s="1"/>
      <c r="H9" s="1"/>
      <c r="I9" s="1"/>
      <c r="J9" s="1"/>
      <c r="K9" s="1"/>
      <c r="L9" s="1">
        <v>41.7</v>
      </c>
      <c r="M9" s="1">
        <v>7</v>
      </c>
      <c r="N9" s="1">
        <v>1</v>
      </c>
      <c r="O9" s="38">
        <f t="shared" si="1"/>
        <v>14.285714285714286</v>
      </c>
      <c r="P9" s="1">
        <v>50.25</v>
      </c>
      <c r="Q9" s="1">
        <v>4</v>
      </c>
      <c r="R9" s="1">
        <v>0</v>
      </c>
      <c r="S9" s="1">
        <f t="shared" si="0"/>
        <v>0</v>
      </c>
      <c r="T9" s="26"/>
      <c r="U9" s="26"/>
      <c r="V9" s="26"/>
    </row>
    <row r="10" spans="1:19" ht="12.75">
      <c r="A10" s="14" t="s">
        <v>32</v>
      </c>
      <c r="B10" s="36">
        <v>58</v>
      </c>
      <c r="C10" s="1">
        <v>1</v>
      </c>
      <c r="D10" s="1"/>
      <c r="E10" s="1">
        <f aca="true" t="shared" si="2" ref="E10:E17">D10*100/C10</f>
        <v>0</v>
      </c>
      <c r="F10" s="17">
        <v>1</v>
      </c>
      <c r="G10" s="78">
        <f aca="true" t="shared" si="3" ref="G10:G17">F10*100/(F10+C10)</f>
        <v>50</v>
      </c>
      <c r="H10" s="103">
        <v>54.33</v>
      </c>
      <c r="I10" s="1">
        <v>3</v>
      </c>
      <c r="J10" s="1">
        <v>0</v>
      </c>
      <c r="K10" s="1">
        <f aca="true" t="shared" si="4" ref="K10:K17">J10*100/I10</f>
        <v>0</v>
      </c>
      <c r="L10" s="103">
        <v>91</v>
      </c>
      <c r="M10" s="1">
        <v>1</v>
      </c>
      <c r="N10" s="1">
        <v>0</v>
      </c>
      <c r="O10" s="38">
        <f aca="true" t="shared" si="5" ref="O10:O19">N10*100/M10</f>
        <v>0</v>
      </c>
      <c r="P10" s="14">
        <v>53.14</v>
      </c>
      <c r="Q10" s="1">
        <v>7</v>
      </c>
      <c r="R10" s="1">
        <v>1</v>
      </c>
      <c r="S10" s="1">
        <f t="shared" si="0"/>
        <v>14.285714285714286</v>
      </c>
    </row>
    <row r="11" spans="1:19" ht="12.75">
      <c r="A11" s="25" t="s">
        <v>5</v>
      </c>
      <c r="B11" s="42"/>
      <c r="C11" s="1"/>
      <c r="D11" s="1"/>
      <c r="E11" s="1"/>
      <c r="F11" s="17"/>
      <c r="G11" s="38"/>
      <c r="H11" s="104"/>
      <c r="I11" s="1"/>
      <c r="J11" s="1"/>
      <c r="K11" s="1"/>
      <c r="L11" s="104"/>
      <c r="M11" s="1"/>
      <c r="N11" s="1"/>
      <c r="O11" s="38"/>
      <c r="P11" s="25">
        <v>53.5</v>
      </c>
      <c r="Q11" s="1">
        <v>2</v>
      </c>
      <c r="R11" s="1">
        <v>0</v>
      </c>
      <c r="S11" s="1">
        <f>R11*100/Q11</f>
        <v>0</v>
      </c>
    </row>
    <row r="12" spans="1:19" ht="12.75">
      <c r="A12" s="16" t="s">
        <v>114</v>
      </c>
      <c r="B12" s="39"/>
      <c r="C12" s="16"/>
      <c r="D12" s="16"/>
      <c r="E12" s="16"/>
      <c r="F12" s="16"/>
      <c r="G12" s="39"/>
      <c r="H12" s="132">
        <v>57.72</v>
      </c>
      <c r="I12" s="16"/>
      <c r="J12" s="16"/>
      <c r="K12" s="16">
        <v>8.4</v>
      </c>
      <c r="L12" s="132">
        <v>51.13</v>
      </c>
      <c r="M12" s="16"/>
      <c r="N12" s="16"/>
      <c r="O12" s="39"/>
      <c r="P12" s="16">
        <v>53.66</v>
      </c>
      <c r="Q12" s="16"/>
      <c r="R12" s="16"/>
      <c r="S12" s="16"/>
    </row>
    <row r="13" spans="1:19" ht="12.75">
      <c r="A13" s="48" t="s">
        <v>122</v>
      </c>
      <c r="B13" s="49">
        <v>62.84</v>
      </c>
      <c r="C13" s="48">
        <v>32</v>
      </c>
      <c r="D13" s="48">
        <v>1</v>
      </c>
      <c r="E13" s="48">
        <f t="shared" si="2"/>
        <v>3.125</v>
      </c>
      <c r="F13" s="48"/>
      <c r="G13" s="41">
        <f t="shared" si="3"/>
        <v>0</v>
      </c>
      <c r="H13" s="105">
        <v>50.5</v>
      </c>
      <c r="I13" s="48">
        <v>34</v>
      </c>
      <c r="J13" s="48">
        <v>8</v>
      </c>
      <c r="K13" s="48">
        <f t="shared" si="4"/>
        <v>23.529411764705884</v>
      </c>
      <c r="L13" s="105">
        <v>54.25</v>
      </c>
      <c r="M13" s="48">
        <v>40</v>
      </c>
      <c r="N13" s="48">
        <v>2</v>
      </c>
      <c r="O13" s="41">
        <f t="shared" si="5"/>
        <v>5</v>
      </c>
      <c r="P13" s="8">
        <v>55.88</v>
      </c>
      <c r="Q13" s="48">
        <v>41</v>
      </c>
      <c r="R13" s="48">
        <v>4</v>
      </c>
      <c r="S13" s="4">
        <f t="shared" si="0"/>
        <v>9.75609756097561</v>
      </c>
    </row>
    <row r="14" spans="1:19" ht="12.75">
      <c r="A14" s="25" t="s">
        <v>30</v>
      </c>
      <c r="B14" s="42">
        <v>63</v>
      </c>
      <c r="C14" s="1">
        <v>1</v>
      </c>
      <c r="D14" s="1"/>
      <c r="E14" s="1">
        <f t="shared" si="2"/>
        <v>0</v>
      </c>
      <c r="F14" s="17">
        <v>5</v>
      </c>
      <c r="G14" s="38">
        <f t="shared" si="3"/>
        <v>83.33333333333333</v>
      </c>
      <c r="H14" s="104">
        <v>61</v>
      </c>
      <c r="I14" s="1">
        <v>3</v>
      </c>
      <c r="J14" s="1">
        <v>0</v>
      </c>
      <c r="K14" s="1">
        <f t="shared" si="4"/>
        <v>0</v>
      </c>
      <c r="L14" s="104">
        <v>75</v>
      </c>
      <c r="M14" s="1">
        <v>1</v>
      </c>
      <c r="N14" s="1">
        <v>0</v>
      </c>
      <c r="O14" s="38">
        <f t="shared" si="5"/>
        <v>0</v>
      </c>
      <c r="P14" s="25">
        <v>56</v>
      </c>
      <c r="Q14" s="1">
        <v>2</v>
      </c>
      <c r="R14" s="1">
        <v>0</v>
      </c>
      <c r="S14" s="1">
        <f t="shared" si="0"/>
        <v>0</v>
      </c>
    </row>
    <row r="15" spans="1:19" ht="12.75">
      <c r="A15" s="14" t="s">
        <v>0</v>
      </c>
      <c r="B15" s="36">
        <v>76</v>
      </c>
      <c r="C15" s="1">
        <v>3</v>
      </c>
      <c r="D15" s="1"/>
      <c r="E15" s="1">
        <f t="shared" si="2"/>
        <v>0</v>
      </c>
      <c r="F15" s="1"/>
      <c r="G15" s="38">
        <f t="shared" si="3"/>
        <v>0</v>
      </c>
      <c r="H15" s="103">
        <v>49.8</v>
      </c>
      <c r="I15" s="1">
        <v>5</v>
      </c>
      <c r="J15" s="1">
        <v>1</v>
      </c>
      <c r="K15" s="1">
        <f t="shared" si="4"/>
        <v>20</v>
      </c>
      <c r="L15" s="103">
        <v>70</v>
      </c>
      <c r="M15" s="1">
        <v>1</v>
      </c>
      <c r="N15" s="1">
        <v>0</v>
      </c>
      <c r="O15" s="38">
        <f t="shared" si="5"/>
        <v>0</v>
      </c>
      <c r="P15" s="14">
        <v>64</v>
      </c>
      <c r="Q15" s="1">
        <v>1</v>
      </c>
      <c r="R15" s="1">
        <v>0</v>
      </c>
      <c r="S15" s="1">
        <f t="shared" si="0"/>
        <v>0</v>
      </c>
    </row>
    <row r="16" spans="1:19" ht="12.75">
      <c r="A16" s="25" t="s">
        <v>12</v>
      </c>
      <c r="B16" s="42">
        <v>57.5</v>
      </c>
      <c r="C16" s="1">
        <v>4</v>
      </c>
      <c r="D16" s="1"/>
      <c r="E16" s="1">
        <f t="shared" si="2"/>
        <v>0</v>
      </c>
      <c r="F16" s="1"/>
      <c r="G16" s="38">
        <f t="shared" si="3"/>
        <v>0</v>
      </c>
      <c r="H16" s="104">
        <v>42.67</v>
      </c>
      <c r="I16" s="1">
        <v>3</v>
      </c>
      <c r="J16" s="1">
        <v>2</v>
      </c>
      <c r="K16" s="1">
        <f t="shared" si="4"/>
        <v>66.66666666666667</v>
      </c>
      <c r="L16" s="104">
        <v>39.7</v>
      </c>
      <c r="M16" s="1">
        <v>3</v>
      </c>
      <c r="N16" s="1">
        <v>1</v>
      </c>
      <c r="O16" s="38">
        <f t="shared" si="5"/>
        <v>33.333333333333336</v>
      </c>
      <c r="P16" s="25">
        <v>64.2</v>
      </c>
      <c r="Q16" s="1">
        <v>5</v>
      </c>
      <c r="R16" s="1">
        <v>0</v>
      </c>
      <c r="S16" s="1">
        <f t="shared" si="0"/>
        <v>0</v>
      </c>
    </row>
    <row r="17" spans="1:19" ht="12.75">
      <c r="A17" s="25" t="s">
        <v>4</v>
      </c>
      <c r="B17" s="42">
        <v>68</v>
      </c>
      <c r="C17" s="1">
        <v>11</v>
      </c>
      <c r="D17" s="1"/>
      <c r="E17" s="1">
        <f t="shared" si="2"/>
        <v>0</v>
      </c>
      <c r="F17" s="1"/>
      <c r="G17" s="38">
        <f t="shared" si="3"/>
        <v>0</v>
      </c>
      <c r="H17" s="104">
        <v>71.67</v>
      </c>
      <c r="I17" s="1">
        <v>6</v>
      </c>
      <c r="J17" s="1">
        <v>0</v>
      </c>
      <c r="K17" s="1">
        <f t="shared" si="4"/>
        <v>0</v>
      </c>
      <c r="L17" s="104">
        <v>67</v>
      </c>
      <c r="M17" s="1">
        <v>10</v>
      </c>
      <c r="N17" s="1">
        <v>0</v>
      </c>
      <c r="O17" s="38">
        <f>N17*100/M17</f>
        <v>0</v>
      </c>
      <c r="P17" s="25">
        <v>71.29</v>
      </c>
      <c r="Q17" s="1">
        <v>7</v>
      </c>
      <c r="R17" s="1">
        <v>0</v>
      </c>
      <c r="S17" s="1">
        <f>R17*100/Q17</f>
        <v>0</v>
      </c>
    </row>
    <row r="18" spans="1:19" ht="12.75">
      <c r="A18" s="25" t="s">
        <v>16</v>
      </c>
      <c r="B18" s="42"/>
      <c r="C18" s="1"/>
      <c r="D18" s="1"/>
      <c r="E18" s="1"/>
      <c r="F18" s="1"/>
      <c r="G18" s="38"/>
      <c r="H18" s="104"/>
      <c r="I18" s="1"/>
      <c r="J18" s="1"/>
      <c r="K18" s="1"/>
      <c r="L18" s="104">
        <v>51.5</v>
      </c>
      <c r="M18" s="1">
        <v>2</v>
      </c>
      <c r="N18" s="1">
        <v>0</v>
      </c>
      <c r="O18" s="38">
        <f t="shared" si="5"/>
        <v>0</v>
      </c>
      <c r="P18" s="25">
        <v>73</v>
      </c>
      <c r="Q18" s="1">
        <v>1</v>
      </c>
      <c r="R18" s="1">
        <v>0</v>
      </c>
      <c r="S18" s="1">
        <f t="shared" si="0"/>
        <v>0</v>
      </c>
    </row>
    <row r="19" spans="1:19" ht="12.75">
      <c r="A19" s="14" t="s">
        <v>9</v>
      </c>
      <c r="B19" s="36"/>
      <c r="C19" s="1"/>
      <c r="D19" s="1"/>
      <c r="E19" s="1"/>
      <c r="F19" s="17">
        <v>1</v>
      </c>
      <c r="G19" s="78">
        <v>100</v>
      </c>
      <c r="H19" s="103">
        <v>42</v>
      </c>
      <c r="I19" s="1">
        <v>2</v>
      </c>
      <c r="J19" s="1">
        <v>0</v>
      </c>
      <c r="K19" s="1">
        <v>0</v>
      </c>
      <c r="L19" s="103">
        <v>40</v>
      </c>
      <c r="M19" s="1">
        <v>1</v>
      </c>
      <c r="N19" s="1">
        <v>0</v>
      </c>
      <c r="O19" s="38">
        <f t="shared" si="5"/>
        <v>0</v>
      </c>
      <c r="P19" s="14"/>
      <c r="Q19" s="1"/>
      <c r="R19" s="1"/>
      <c r="S19" s="1" t="e">
        <f t="shared" si="0"/>
        <v>#DIV/0!</v>
      </c>
    </row>
    <row r="20" spans="1:19" ht="12.75">
      <c r="A20" s="48" t="s">
        <v>172</v>
      </c>
      <c r="B20" s="49"/>
      <c r="C20" s="48"/>
      <c r="D20" s="48"/>
      <c r="E20" s="48"/>
      <c r="F20" s="48"/>
      <c r="G20" s="49"/>
      <c r="H20" s="105"/>
      <c r="I20" s="48"/>
      <c r="J20" s="48"/>
      <c r="K20" s="48"/>
      <c r="L20" s="105"/>
      <c r="M20" s="48"/>
      <c r="N20" s="48"/>
      <c r="O20" s="49"/>
      <c r="P20" s="48">
        <v>55.55</v>
      </c>
      <c r="Q20" s="48">
        <v>42</v>
      </c>
      <c r="R20" s="48">
        <v>4</v>
      </c>
      <c r="S20" s="48">
        <f t="shared" si="0"/>
        <v>9.523809523809524</v>
      </c>
    </row>
  </sheetData>
  <sheetProtection/>
  <autoFilter ref="P2:P20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:I47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17.57421875" style="0" customWidth="1"/>
    <col min="2" max="2" width="5.7109375" style="0" customWidth="1"/>
    <col min="3" max="3" width="4.00390625" style="0" customWidth="1"/>
    <col min="4" max="4" width="3.421875" style="0" customWidth="1"/>
    <col min="5" max="5" width="5.00390625" style="0" customWidth="1"/>
    <col min="6" max="6" width="7.00390625" style="0" customWidth="1"/>
    <col min="7" max="7" width="6.7109375" style="0" customWidth="1"/>
    <col min="8" max="8" width="5.28125" style="0" customWidth="1"/>
    <col min="9" max="9" width="6.140625" style="0" customWidth="1"/>
  </cols>
  <sheetData>
    <row r="2" spans="1:9" ht="12.75">
      <c r="A2" s="3">
        <v>2016</v>
      </c>
      <c r="B2" s="3">
        <v>22</v>
      </c>
      <c r="G2" s="84"/>
      <c r="H2" s="84"/>
      <c r="I2" s="84"/>
    </row>
    <row r="3" spans="1:5" ht="12.75">
      <c r="A3" s="3"/>
      <c r="B3" s="1" t="s">
        <v>123</v>
      </c>
      <c r="C3" s="1" t="s">
        <v>96</v>
      </c>
      <c r="D3" s="1" t="s">
        <v>68</v>
      </c>
      <c r="E3" s="1" t="s">
        <v>42</v>
      </c>
    </row>
    <row r="4" spans="1:5" ht="12.75">
      <c r="A4" s="1" t="s">
        <v>11</v>
      </c>
      <c r="B4" s="1">
        <v>34</v>
      </c>
      <c r="C4" s="1">
        <v>1</v>
      </c>
      <c r="D4" s="1">
        <v>0</v>
      </c>
      <c r="E4" s="1"/>
    </row>
    <row r="5" spans="1:5" ht="12.75">
      <c r="A5" s="16" t="s">
        <v>443</v>
      </c>
      <c r="B5" s="16">
        <v>65.14</v>
      </c>
      <c r="C5" s="16"/>
      <c r="D5" s="16"/>
      <c r="E5" s="16"/>
    </row>
    <row r="6" spans="1:5" ht="12.75">
      <c r="A6" s="48" t="s">
        <v>116</v>
      </c>
      <c r="B6" s="48">
        <v>63.57</v>
      </c>
      <c r="C6" s="17">
        <v>7</v>
      </c>
      <c r="D6" s="17">
        <v>0</v>
      </c>
      <c r="E6" s="17">
        <v>0</v>
      </c>
    </row>
    <row r="7" spans="1:5" ht="12.75">
      <c r="A7" s="48" t="s">
        <v>156</v>
      </c>
      <c r="B7" s="48">
        <v>73.6</v>
      </c>
      <c r="C7" s="17">
        <v>5</v>
      </c>
      <c r="D7" s="17">
        <v>0</v>
      </c>
      <c r="E7" s="17"/>
    </row>
    <row r="8" spans="1:5" ht="12.75">
      <c r="A8" s="1" t="s">
        <v>88</v>
      </c>
      <c r="B8" s="1">
        <v>82</v>
      </c>
      <c r="C8" s="1">
        <v>1</v>
      </c>
      <c r="D8" s="1">
        <v>0</v>
      </c>
      <c r="E8" s="1"/>
    </row>
    <row r="9" spans="1:5" ht="12.75">
      <c r="A9" s="1" t="s">
        <v>3</v>
      </c>
      <c r="B9" s="1">
        <v>84</v>
      </c>
      <c r="C9" s="2">
        <v>3</v>
      </c>
      <c r="D9" s="2">
        <v>0</v>
      </c>
      <c r="E9" s="2"/>
    </row>
    <row r="12" spans="1:2" ht="12.75">
      <c r="A12" s="3">
        <v>2015</v>
      </c>
      <c r="B12" s="3">
        <v>22</v>
      </c>
    </row>
    <row r="13" spans="1:5" ht="12.75">
      <c r="A13" s="3"/>
      <c r="B13" s="1" t="s">
        <v>123</v>
      </c>
      <c r="C13" s="1" t="s">
        <v>96</v>
      </c>
      <c r="D13" s="1" t="s">
        <v>68</v>
      </c>
      <c r="E13" s="1" t="s">
        <v>42</v>
      </c>
    </row>
    <row r="14" spans="1:5" ht="12.75">
      <c r="A14" t="s">
        <v>92</v>
      </c>
      <c r="B14">
        <v>51.1</v>
      </c>
      <c r="C14">
        <v>10</v>
      </c>
      <c r="D14">
        <v>1</v>
      </c>
      <c r="E14">
        <f>D14*100/C14</f>
        <v>10</v>
      </c>
    </row>
    <row r="15" spans="1:5" ht="12.75">
      <c r="A15" s="1" t="s">
        <v>30</v>
      </c>
      <c r="B15" s="1">
        <v>56</v>
      </c>
      <c r="C15" s="1">
        <v>3</v>
      </c>
      <c r="D15" s="1">
        <v>0</v>
      </c>
      <c r="E15" s="1">
        <v>0</v>
      </c>
    </row>
    <row r="16" spans="1:5" ht="12.75">
      <c r="A16" s="16" t="s">
        <v>138</v>
      </c>
      <c r="B16" s="16">
        <v>60.15</v>
      </c>
      <c r="C16" s="16"/>
      <c r="D16" s="16"/>
      <c r="E16" s="16"/>
    </row>
    <row r="17" spans="1:5" ht="12.75">
      <c r="A17" s="48" t="s">
        <v>116</v>
      </c>
      <c r="B17" s="48">
        <v>63.57</v>
      </c>
      <c r="C17" s="17">
        <v>7</v>
      </c>
      <c r="D17" s="17">
        <v>0</v>
      </c>
      <c r="E17" s="17">
        <v>0</v>
      </c>
    </row>
    <row r="18" spans="1:5" ht="12.75">
      <c r="A18" s="1" t="s">
        <v>12</v>
      </c>
      <c r="B18" s="1">
        <v>72</v>
      </c>
      <c r="C18" s="1">
        <v>1</v>
      </c>
      <c r="D18" s="1">
        <v>0</v>
      </c>
      <c r="E18" s="1">
        <v>0</v>
      </c>
    </row>
    <row r="19" spans="1:5" ht="12.75">
      <c r="A19" s="1" t="s">
        <v>4</v>
      </c>
      <c r="B19" s="1">
        <v>73</v>
      </c>
      <c r="C19" s="1">
        <v>1</v>
      </c>
      <c r="D19" s="1">
        <v>0</v>
      </c>
      <c r="E19" s="1">
        <v>0</v>
      </c>
    </row>
    <row r="20" spans="1:5" ht="12.75">
      <c r="A20" s="1" t="s">
        <v>11</v>
      </c>
      <c r="B20" s="1">
        <v>79</v>
      </c>
      <c r="C20" s="1">
        <v>1</v>
      </c>
      <c r="D20" s="1">
        <v>0</v>
      </c>
      <c r="E20" s="1">
        <v>0</v>
      </c>
    </row>
    <row r="21" spans="1:5" ht="12.75">
      <c r="A21" s="1" t="s">
        <v>3</v>
      </c>
      <c r="B21" s="1"/>
      <c r="C21" s="2">
        <v>1</v>
      </c>
      <c r="D21" s="2">
        <v>0</v>
      </c>
      <c r="E21" s="2">
        <v>0</v>
      </c>
    </row>
    <row r="22" spans="1:5" ht="12.75">
      <c r="A22" s="1" t="s">
        <v>115</v>
      </c>
      <c r="B22" s="1"/>
      <c r="C22" s="1"/>
      <c r="D22" s="1"/>
      <c r="E22" s="1"/>
    </row>
    <row r="24" spans="1:5" ht="12.75">
      <c r="A24" s="85"/>
      <c r="B24" s="86"/>
      <c r="C24" s="91"/>
      <c r="D24" s="91"/>
      <c r="E24" s="92"/>
    </row>
    <row r="25" spans="1:5" ht="12.75">
      <c r="A25" s="121">
        <v>2014</v>
      </c>
      <c r="B25" s="86"/>
      <c r="C25" s="91"/>
      <c r="D25" s="91"/>
      <c r="E25" s="92"/>
    </row>
    <row r="26" spans="1:5" ht="12.75">
      <c r="A26" s="17" t="s">
        <v>27</v>
      </c>
      <c r="B26" s="38"/>
      <c r="C26" s="17" t="s">
        <v>67</v>
      </c>
      <c r="D26" s="17" t="s">
        <v>68</v>
      </c>
      <c r="E26" s="17" t="s">
        <v>69</v>
      </c>
    </row>
    <row r="27" spans="1:4" ht="12.75">
      <c r="A27">
        <v>2014</v>
      </c>
      <c r="C27" s="31"/>
      <c r="D27" s="31"/>
    </row>
    <row r="28" spans="1:5" ht="12.75">
      <c r="A28" s="90" t="s">
        <v>11</v>
      </c>
      <c r="B28" s="90">
        <v>18</v>
      </c>
      <c r="C28" s="1">
        <v>1</v>
      </c>
      <c r="D28" s="1">
        <v>1</v>
      </c>
      <c r="E28" s="17">
        <f aca="true" t="shared" si="0" ref="E28:E37">D28*100/C28</f>
        <v>100</v>
      </c>
    </row>
    <row r="29" spans="1:5" ht="12.75">
      <c r="A29" s="90" t="s">
        <v>13</v>
      </c>
      <c r="B29" s="90">
        <v>29</v>
      </c>
      <c r="C29" s="1">
        <v>1</v>
      </c>
      <c r="D29" s="1">
        <v>0</v>
      </c>
      <c r="E29" s="17">
        <f>D29*100/C29</f>
        <v>0</v>
      </c>
    </row>
    <row r="30" spans="1:5" ht="12.75">
      <c r="A30" s="89" t="s">
        <v>12</v>
      </c>
      <c r="B30" s="87">
        <v>42</v>
      </c>
      <c r="C30" s="13">
        <v>1</v>
      </c>
      <c r="D30" s="13">
        <v>0</v>
      </c>
      <c r="E30" s="13">
        <f t="shared" si="0"/>
        <v>0</v>
      </c>
    </row>
    <row r="31" spans="1:5" ht="12.75">
      <c r="A31" s="1" t="s">
        <v>30</v>
      </c>
      <c r="B31" s="38">
        <v>45.67</v>
      </c>
      <c r="C31" s="1">
        <v>3</v>
      </c>
      <c r="D31" s="1">
        <v>0</v>
      </c>
      <c r="E31" s="17">
        <f t="shared" si="0"/>
        <v>0</v>
      </c>
    </row>
    <row r="32" spans="1:5" ht="12.75">
      <c r="A32" s="48" t="s">
        <v>65</v>
      </c>
      <c r="B32" s="49">
        <v>51</v>
      </c>
      <c r="C32" s="17">
        <v>3</v>
      </c>
      <c r="D32" s="17">
        <v>1</v>
      </c>
      <c r="E32" s="17">
        <f t="shared" si="0"/>
        <v>33.333333333333336</v>
      </c>
    </row>
    <row r="33" spans="1:5" ht="12.75">
      <c r="A33" s="48" t="s">
        <v>92</v>
      </c>
      <c r="B33" s="44">
        <v>51.1</v>
      </c>
      <c r="C33" s="1">
        <v>10</v>
      </c>
      <c r="D33" s="1">
        <v>1</v>
      </c>
      <c r="E33" s="17">
        <f t="shared" si="0"/>
        <v>10</v>
      </c>
    </row>
    <row r="34" spans="1:5" ht="12.75">
      <c r="A34" s="16" t="s">
        <v>106</v>
      </c>
      <c r="B34" s="39">
        <v>58.42</v>
      </c>
      <c r="C34" s="16"/>
      <c r="D34" s="16"/>
      <c r="E34" s="16">
        <v>1.45</v>
      </c>
    </row>
    <row r="35" spans="1:5" ht="12.75">
      <c r="A35" s="13" t="s">
        <v>3</v>
      </c>
      <c r="B35" s="40">
        <v>68</v>
      </c>
      <c r="C35" s="1">
        <v>1</v>
      </c>
      <c r="D35" s="1">
        <v>0</v>
      </c>
      <c r="E35" s="17">
        <f t="shared" si="0"/>
        <v>0</v>
      </c>
    </row>
    <row r="36" spans="1:5" ht="12.75">
      <c r="A36" s="13" t="s">
        <v>87</v>
      </c>
      <c r="B36" s="40">
        <v>71</v>
      </c>
      <c r="C36" s="1">
        <v>2</v>
      </c>
      <c r="D36" s="1">
        <v>0</v>
      </c>
      <c r="E36" s="17">
        <f t="shared" si="0"/>
        <v>0</v>
      </c>
    </row>
    <row r="37" spans="1:5" ht="12.75">
      <c r="A37" s="88" t="s">
        <v>9</v>
      </c>
      <c r="B37" s="87">
        <v>75</v>
      </c>
      <c r="C37" s="13">
        <v>1</v>
      </c>
      <c r="D37" s="13">
        <v>0</v>
      </c>
      <c r="E37" s="13">
        <f t="shared" si="0"/>
        <v>0</v>
      </c>
    </row>
    <row r="38" spans="1:5" ht="12.75">
      <c r="A38" s="235"/>
      <c r="B38" s="235"/>
      <c r="C38" s="13"/>
      <c r="D38" s="13"/>
      <c r="E38" s="13"/>
    </row>
    <row r="39" spans="1:5" ht="12.75">
      <c r="A39" s="236">
        <v>2013</v>
      </c>
      <c r="B39" s="235"/>
      <c r="C39" s="13"/>
      <c r="D39" s="13"/>
      <c r="E39" s="13"/>
    </row>
    <row r="40" spans="1:5" ht="12.75">
      <c r="A40" s="235"/>
      <c r="B40" s="235"/>
      <c r="C40" s="13"/>
      <c r="D40" s="13"/>
      <c r="E40" s="13"/>
    </row>
    <row r="41" spans="1:5" ht="12.75">
      <c r="A41" s="3" t="s">
        <v>27</v>
      </c>
      <c r="C41" s="17" t="s">
        <v>67</v>
      </c>
      <c r="D41" s="17" t="s">
        <v>68</v>
      </c>
      <c r="E41" s="17" t="s">
        <v>69</v>
      </c>
    </row>
    <row r="42" spans="1:5" ht="12.75">
      <c r="A42" t="s">
        <v>1</v>
      </c>
      <c r="B42" s="40">
        <v>12</v>
      </c>
      <c r="C42" s="1">
        <v>1</v>
      </c>
      <c r="D42" s="1">
        <v>1</v>
      </c>
      <c r="E42" s="17">
        <f>D42*100/C42</f>
        <v>100</v>
      </c>
    </row>
    <row r="43" spans="1:5" ht="12.75">
      <c r="A43" s="48" t="s">
        <v>93</v>
      </c>
      <c r="B43" s="44">
        <v>51</v>
      </c>
      <c r="C43" s="1">
        <v>3</v>
      </c>
      <c r="D43" s="1">
        <v>1</v>
      </c>
      <c r="E43" s="17">
        <f>D43*100/C43</f>
        <v>33.333333333333336</v>
      </c>
    </row>
    <row r="44" spans="1:5" ht="12.75">
      <c r="A44" s="2" t="s">
        <v>15</v>
      </c>
      <c r="B44" s="34">
        <v>69</v>
      </c>
      <c r="C44" s="1">
        <v>1</v>
      </c>
      <c r="D44" s="1"/>
      <c r="E44" s="17"/>
    </row>
    <row r="45" spans="1:5" ht="12.75">
      <c r="A45" s="5" t="s">
        <v>62</v>
      </c>
      <c r="B45" s="43">
        <v>71.45</v>
      </c>
      <c r="C45" s="1"/>
      <c r="D45" s="1"/>
      <c r="E45" s="17"/>
    </row>
    <row r="46" spans="1:5" ht="12.75">
      <c r="A46" s="1" t="s">
        <v>30</v>
      </c>
      <c r="B46" s="38">
        <v>72</v>
      </c>
      <c r="C46" s="1">
        <v>1</v>
      </c>
      <c r="D46" s="1"/>
      <c r="E46" s="17"/>
    </row>
    <row r="47" spans="1:5" ht="12.75">
      <c r="A47" s="6" t="s">
        <v>63</v>
      </c>
      <c r="B47" s="45"/>
      <c r="C47" s="82"/>
      <c r="D47" s="82"/>
      <c r="E47" s="83"/>
    </row>
  </sheetData>
  <sheetProtection/>
  <autoFilter ref="A13:B21">
    <sortState ref="A14:B47">
      <sortCondition sortBy="value" ref="B14:B47"/>
    </sortState>
  </autoFilter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2:F48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17.7109375" style="0" customWidth="1"/>
    <col min="2" max="2" width="6.421875" style="0" customWidth="1"/>
    <col min="3" max="3" width="4.28125" style="0" customWidth="1"/>
    <col min="4" max="4" width="4.8515625" style="0" customWidth="1"/>
    <col min="5" max="5" width="6.28125" style="0" customWidth="1"/>
  </cols>
  <sheetData>
    <row r="2" spans="1:5" ht="13.5" thickBot="1">
      <c r="A2" s="3">
        <v>2016</v>
      </c>
      <c r="B2" s="82" t="s">
        <v>91</v>
      </c>
      <c r="C2" s="82" t="s">
        <v>96</v>
      </c>
      <c r="D2" s="82" t="s">
        <v>68</v>
      </c>
      <c r="E2" s="82"/>
    </row>
    <row r="3" spans="1:5" ht="12.75">
      <c r="A3" s="219" t="s">
        <v>136</v>
      </c>
      <c r="B3" s="220">
        <v>46.5</v>
      </c>
      <c r="C3" s="220">
        <v>2</v>
      </c>
      <c r="D3" s="220">
        <v>0</v>
      </c>
      <c r="E3" s="221"/>
    </row>
    <row r="4" spans="1:5" ht="12.75">
      <c r="A4" s="77" t="s">
        <v>0</v>
      </c>
      <c r="B4" s="1">
        <v>52</v>
      </c>
      <c r="C4" s="1">
        <v>1</v>
      </c>
      <c r="D4" s="1">
        <v>0</v>
      </c>
      <c r="E4" s="59"/>
    </row>
    <row r="5" spans="1:5" ht="12.75">
      <c r="A5" s="111" t="s">
        <v>116</v>
      </c>
      <c r="B5" s="48">
        <v>53.4</v>
      </c>
      <c r="C5" s="48">
        <v>8</v>
      </c>
      <c r="D5" s="48">
        <v>0</v>
      </c>
      <c r="E5" s="110"/>
    </row>
    <row r="6" spans="1:5" ht="12.75">
      <c r="A6" s="111" t="s">
        <v>156</v>
      </c>
      <c r="B6" s="8">
        <v>54.7</v>
      </c>
      <c r="C6" s="48">
        <v>9</v>
      </c>
      <c r="D6" s="48">
        <v>0</v>
      </c>
      <c r="E6" s="110"/>
    </row>
    <row r="7" spans="1:5" ht="12.75">
      <c r="A7" s="77" t="s">
        <v>83</v>
      </c>
      <c r="B7" s="1">
        <v>56</v>
      </c>
      <c r="C7" s="1">
        <v>1</v>
      </c>
      <c r="D7" s="1">
        <v>0</v>
      </c>
      <c r="E7" s="59"/>
    </row>
    <row r="8" spans="1:5" ht="12.75">
      <c r="A8" s="77" t="s">
        <v>8</v>
      </c>
      <c r="B8" s="1">
        <v>56.5</v>
      </c>
      <c r="C8" s="1">
        <v>2</v>
      </c>
      <c r="D8" s="1">
        <v>0</v>
      </c>
      <c r="E8" s="59"/>
    </row>
    <row r="9" spans="1:5" ht="12.75">
      <c r="A9" s="77" t="s">
        <v>88</v>
      </c>
      <c r="B9" s="1">
        <v>57</v>
      </c>
      <c r="C9" s="1">
        <v>1</v>
      </c>
      <c r="D9" s="1">
        <v>0</v>
      </c>
      <c r="E9" s="59"/>
    </row>
    <row r="10" spans="1:5" ht="13.5" thickBot="1">
      <c r="A10" s="203" t="s">
        <v>443</v>
      </c>
      <c r="B10" s="204">
        <v>58.86</v>
      </c>
      <c r="C10" s="204"/>
      <c r="D10" s="204"/>
      <c r="E10" s="205"/>
    </row>
    <row r="11" spans="1:5" ht="12.75">
      <c r="A11" s="77" t="s">
        <v>70</v>
      </c>
      <c r="B11" s="1">
        <v>61.5</v>
      </c>
      <c r="C11" s="1">
        <v>2</v>
      </c>
      <c r="D11" s="1">
        <v>0</v>
      </c>
      <c r="E11" s="59"/>
    </row>
    <row r="15" spans="1:5" ht="13.5" thickBot="1">
      <c r="A15" s="3">
        <v>2015</v>
      </c>
      <c r="B15" s="82" t="s">
        <v>91</v>
      </c>
      <c r="C15" s="82" t="s">
        <v>96</v>
      </c>
      <c r="D15" s="82" t="s">
        <v>68</v>
      </c>
      <c r="E15" s="82"/>
    </row>
    <row r="16" spans="1:5" ht="12.75">
      <c r="A16" s="219" t="s">
        <v>136</v>
      </c>
      <c r="B16" s="220">
        <v>43</v>
      </c>
      <c r="C16" s="220">
        <v>1</v>
      </c>
      <c r="D16" s="220">
        <v>0</v>
      </c>
      <c r="E16" s="221"/>
    </row>
    <row r="17" spans="1:6" ht="12.75">
      <c r="A17" s="222" t="s">
        <v>12</v>
      </c>
      <c r="B17" s="1">
        <v>51</v>
      </c>
      <c r="C17" s="1">
        <v>2</v>
      </c>
      <c r="D17" s="1">
        <v>0</v>
      </c>
      <c r="E17" s="59"/>
      <c r="F17" s="26"/>
    </row>
    <row r="18" spans="1:6" ht="12.75">
      <c r="A18" s="77" t="s">
        <v>36</v>
      </c>
      <c r="B18" s="1">
        <v>52</v>
      </c>
      <c r="C18" s="1">
        <v>2</v>
      </c>
      <c r="D18" s="1">
        <v>0</v>
      </c>
      <c r="E18" s="59"/>
      <c r="F18" s="26"/>
    </row>
    <row r="19" spans="1:6" ht="12.75">
      <c r="A19" s="77" t="s">
        <v>1</v>
      </c>
      <c r="B19" s="1">
        <v>52</v>
      </c>
      <c r="C19" s="1">
        <v>1</v>
      </c>
      <c r="D19" s="1">
        <v>0</v>
      </c>
      <c r="E19" s="59"/>
      <c r="F19" s="26"/>
    </row>
    <row r="20" spans="1:6" ht="12.75">
      <c r="A20" s="111" t="s">
        <v>116</v>
      </c>
      <c r="B20" s="48">
        <v>53.4</v>
      </c>
      <c r="C20" s="48">
        <v>8</v>
      </c>
      <c r="D20" s="48">
        <v>0</v>
      </c>
      <c r="E20" s="110"/>
      <c r="F20" s="26"/>
    </row>
    <row r="21" spans="1:6" ht="12.75">
      <c r="A21" s="77" t="s">
        <v>10</v>
      </c>
      <c r="B21" s="1">
        <v>57</v>
      </c>
      <c r="C21" s="1">
        <v>1</v>
      </c>
      <c r="D21" s="1">
        <v>0</v>
      </c>
      <c r="E21" s="59"/>
      <c r="F21" s="26"/>
    </row>
    <row r="22" spans="1:6" ht="12.75">
      <c r="A22" s="77" t="s">
        <v>92</v>
      </c>
      <c r="B22" s="1">
        <v>60.13</v>
      </c>
      <c r="C22" s="1"/>
      <c r="D22" s="1"/>
      <c r="E22" s="59"/>
      <c r="F22" s="26"/>
    </row>
    <row r="23" spans="1:6" ht="12.75">
      <c r="A23" s="77" t="s">
        <v>70</v>
      </c>
      <c r="B23" s="1">
        <v>69</v>
      </c>
      <c r="C23" s="1">
        <v>1</v>
      </c>
      <c r="D23" s="1">
        <v>0</v>
      </c>
      <c r="E23" s="59"/>
      <c r="F23" s="26"/>
    </row>
    <row r="24" spans="1:6" ht="13.5" thickBot="1">
      <c r="A24" s="203" t="s">
        <v>115</v>
      </c>
      <c r="B24" s="204">
        <v>59.43</v>
      </c>
      <c r="C24" s="204"/>
      <c r="D24" s="204"/>
      <c r="E24" s="205"/>
      <c r="F24" s="26"/>
    </row>
    <row r="25" ht="12.75">
      <c r="F25" s="26"/>
    </row>
    <row r="26" ht="12.75">
      <c r="A26" s="3">
        <v>2014</v>
      </c>
    </row>
    <row r="27" spans="1:5" ht="12.75">
      <c r="A27" s="17" t="s">
        <v>26</v>
      </c>
      <c r="B27" s="1"/>
      <c r="C27" s="1"/>
      <c r="D27" s="13" t="s">
        <v>68</v>
      </c>
      <c r="E27" s="13" t="s">
        <v>94</v>
      </c>
    </row>
    <row r="28" spans="1:5" ht="12.75">
      <c r="A28" s="13" t="s">
        <v>0</v>
      </c>
      <c r="B28" s="1">
        <v>28</v>
      </c>
      <c r="C28" s="1">
        <v>1</v>
      </c>
      <c r="D28" s="1">
        <v>1</v>
      </c>
      <c r="E28" s="1">
        <f aca="true" t="shared" si="0" ref="E28:E38">D28*100/C28</f>
        <v>100</v>
      </c>
    </row>
    <row r="29" spans="1:5" ht="12.75">
      <c r="A29" s="13" t="s">
        <v>30</v>
      </c>
      <c r="B29" s="1">
        <v>54</v>
      </c>
      <c r="C29" s="1">
        <v>1</v>
      </c>
      <c r="D29" s="1">
        <v>0</v>
      </c>
      <c r="E29" s="1">
        <f t="shared" si="0"/>
        <v>0</v>
      </c>
    </row>
    <row r="30" spans="1:5" ht="12.75">
      <c r="A30" s="13" t="s">
        <v>35</v>
      </c>
      <c r="B30" s="1">
        <v>54</v>
      </c>
      <c r="C30" s="1">
        <v>1</v>
      </c>
      <c r="D30" s="1">
        <v>0</v>
      </c>
      <c r="E30" s="1">
        <f t="shared" si="0"/>
        <v>0</v>
      </c>
    </row>
    <row r="31" spans="1:5" ht="12.75">
      <c r="A31" s="13" t="s">
        <v>36</v>
      </c>
      <c r="B31" s="1">
        <v>56</v>
      </c>
      <c r="C31" s="1">
        <v>1</v>
      </c>
      <c r="D31" s="1">
        <v>0</v>
      </c>
      <c r="E31" s="1">
        <f t="shared" si="0"/>
        <v>0</v>
      </c>
    </row>
    <row r="32" spans="1:5" ht="12.75">
      <c r="A32" s="16" t="s">
        <v>107</v>
      </c>
      <c r="B32" s="16">
        <v>57.41</v>
      </c>
      <c r="C32" s="16"/>
      <c r="D32" s="16"/>
      <c r="E32" s="16">
        <v>3.9</v>
      </c>
    </row>
    <row r="33" spans="1:5" ht="12.75">
      <c r="A33" s="13" t="s">
        <v>14</v>
      </c>
      <c r="B33" s="1">
        <v>59</v>
      </c>
      <c r="C33" s="1">
        <v>1</v>
      </c>
      <c r="D33" s="1">
        <v>0</v>
      </c>
      <c r="E33" s="1">
        <f t="shared" si="0"/>
        <v>0</v>
      </c>
    </row>
    <row r="34" spans="1:5" ht="12.75">
      <c r="A34" s="48" t="s">
        <v>65</v>
      </c>
      <c r="B34" s="48">
        <v>60</v>
      </c>
      <c r="C34" s="48">
        <v>3</v>
      </c>
      <c r="D34" s="48">
        <v>0</v>
      </c>
      <c r="E34" s="48">
        <f t="shared" si="0"/>
        <v>0</v>
      </c>
    </row>
    <row r="35" spans="1:5" ht="12.75">
      <c r="A35" s="48" t="s">
        <v>92</v>
      </c>
      <c r="B35" s="48">
        <v>60.13</v>
      </c>
      <c r="C35" s="48">
        <v>8</v>
      </c>
      <c r="D35" s="48">
        <v>1</v>
      </c>
      <c r="E35" s="48">
        <f t="shared" si="0"/>
        <v>12.5</v>
      </c>
    </row>
    <row r="36" spans="1:5" ht="12.75">
      <c r="A36" s="13" t="s">
        <v>1</v>
      </c>
      <c r="B36" s="1">
        <v>63</v>
      </c>
      <c r="C36" s="1">
        <v>1</v>
      </c>
      <c r="D36" s="1">
        <v>0</v>
      </c>
      <c r="E36" s="1">
        <f t="shared" si="0"/>
        <v>0</v>
      </c>
    </row>
    <row r="37" spans="1:5" ht="12.75">
      <c r="A37" s="13" t="s">
        <v>15</v>
      </c>
      <c r="B37" s="1">
        <v>71</v>
      </c>
      <c r="C37" s="1">
        <v>1</v>
      </c>
      <c r="D37" s="1">
        <v>0</v>
      </c>
      <c r="E37" s="1">
        <f t="shared" si="0"/>
        <v>0</v>
      </c>
    </row>
    <row r="38" spans="1:5" ht="12.75">
      <c r="A38" s="13" t="s">
        <v>9</v>
      </c>
      <c r="B38" s="1">
        <v>96</v>
      </c>
      <c r="C38" s="1">
        <v>1</v>
      </c>
      <c r="D38" s="1">
        <v>0</v>
      </c>
      <c r="E38" s="1">
        <f t="shared" si="0"/>
        <v>0</v>
      </c>
    </row>
    <row r="40" ht="12.75">
      <c r="A40" s="3">
        <v>2013</v>
      </c>
    </row>
    <row r="41" spans="1:3" ht="12.75">
      <c r="A41" s="3" t="s">
        <v>26</v>
      </c>
      <c r="C41" s="12" t="s">
        <v>67</v>
      </c>
    </row>
    <row r="42" spans="1:3" ht="12.75">
      <c r="A42" s="2" t="s">
        <v>13</v>
      </c>
      <c r="B42" s="14">
        <v>54</v>
      </c>
      <c r="C42" s="1">
        <v>1</v>
      </c>
    </row>
    <row r="43" spans="1:3" ht="12.75">
      <c r="A43" s="4" t="s">
        <v>44</v>
      </c>
      <c r="B43" s="4">
        <v>54</v>
      </c>
      <c r="C43" s="1"/>
    </row>
    <row r="44" spans="1:3" ht="12.75">
      <c r="A44" s="5" t="s">
        <v>62</v>
      </c>
      <c r="B44" s="5">
        <v>57.47</v>
      </c>
      <c r="C44" s="1"/>
    </row>
    <row r="45" spans="1:3" ht="12.75">
      <c r="A45" s="4" t="s">
        <v>65</v>
      </c>
      <c r="B45" s="8">
        <v>60</v>
      </c>
      <c r="C45" s="1"/>
    </row>
    <row r="46" spans="1:3" ht="12.75">
      <c r="A46" s="1" t="s">
        <v>30</v>
      </c>
      <c r="B46" s="9">
        <v>63</v>
      </c>
      <c r="C46" s="1">
        <v>2</v>
      </c>
    </row>
    <row r="47" spans="1:3" ht="12.75">
      <c r="A47" s="6" t="s">
        <v>63</v>
      </c>
      <c r="B47" s="6"/>
      <c r="C47" s="1"/>
    </row>
    <row r="48" spans="1:3" ht="12.75">
      <c r="A48" s="2"/>
      <c r="B48" s="14"/>
      <c r="C48" s="17">
        <v>3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Z63"/>
  <sheetViews>
    <sheetView zoomScalePageLayoutView="0" workbookViewId="0" topLeftCell="A1">
      <selection activeCell="S34" sqref="S34"/>
    </sheetView>
  </sheetViews>
  <sheetFormatPr defaultColWidth="9.140625" defaultRowHeight="12.75"/>
  <cols>
    <col min="1" max="1" width="17.421875" style="0" customWidth="1"/>
    <col min="2" max="2" width="6.28125" style="0" hidden="1" customWidth="1"/>
    <col min="3" max="4" width="4.8515625" style="0" hidden="1" customWidth="1"/>
    <col min="5" max="5" width="6.140625" style="0" hidden="1" customWidth="1"/>
    <col min="6" max="6" width="4.421875" style="0" hidden="1" customWidth="1"/>
    <col min="7" max="8" width="5.8515625" style="0" hidden="1" customWidth="1"/>
    <col min="9" max="9" width="5.7109375" style="0" hidden="1" customWidth="1"/>
    <col min="10" max="10" width="5.57421875" style="0" hidden="1" customWidth="1"/>
    <col min="11" max="11" width="5.28125" style="0" hidden="1" customWidth="1"/>
    <col min="12" max="12" width="4.140625" style="0" hidden="1" customWidth="1"/>
    <col min="13" max="13" width="4.7109375" style="0" hidden="1" customWidth="1"/>
    <col min="14" max="14" width="7.140625" style="0" customWidth="1"/>
    <col min="15" max="15" width="5.8515625" style="0" customWidth="1"/>
    <col min="16" max="16" width="5.421875" style="0" customWidth="1"/>
    <col min="17" max="17" width="6.140625" style="0" customWidth="1"/>
    <col min="18" max="18" width="7.7109375" style="0" customWidth="1"/>
    <col min="19" max="19" width="5.140625" style="0" customWidth="1"/>
    <col min="20" max="20" width="5.28125" style="0" customWidth="1"/>
    <col min="21" max="21" width="5.7109375" style="0" customWidth="1"/>
    <col min="22" max="22" width="4.7109375" style="0" customWidth="1"/>
    <col min="23" max="23" width="5.28125" style="0" customWidth="1"/>
  </cols>
  <sheetData>
    <row r="1" spans="8:26" ht="12.75">
      <c r="H1" s="31">
        <v>42</v>
      </c>
      <c r="I1" s="31">
        <v>2014</v>
      </c>
      <c r="J1" s="31"/>
      <c r="K1" s="31"/>
      <c r="L1" s="31"/>
      <c r="M1" s="31"/>
      <c r="N1" s="31">
        <v>42</v>
      </c>
      <c r="O1" s="31">
        <v>2015</v>
      </c>
      <c r="P1" s="31"/>
      <c r="Q1" s="31"/>
      <c r="R1" s="31">
        <v>42</v>
      </c>
      <c r="S1" s="31"/>
      <c r="T1" s="31">
        <v>2016</v>
      </c>
      <c r="U1" s="31"/>
      <c r="V1" s="200"/>
      <c r="W1" s="200"/>
      <c r="X1" s="200"/>
      <c r="Y1" s="200"/>
      <c r="Z1" s="26"/>
    </row>
    <row r="2" spans="1:26" ht="12.75">
      <c r="A2" s="3" t="s">
        <v>25</v>
      </c>
      <c r="B2" s="3" t="s">
        <v>91</v>
      </c>
      <c r="C2" s="17" t="s">
        <v>67</v>
      </c>
      <c r="D2" s="17" t="s">
        <v>68</v>
      </c>
      <c r="E2" s="17" t="s">
        <v>69</v>
      </c>
      <c r="F2" s="17" t="s">
        <v>73</v>
      </c>
      <c r="G2" s="78" t="s">
        <v>74</v>
      </c>
      <c r="H2" s="75" t="s">
        <v>91</v>
      </c>
      <c r="I2" s="80" t="s">
        <v>67</v>
      </c>
      <c r="J2" s="80" t="s">
        <v>68</v>
      </c>
      <c r="K2" s="80" t="s">
        <v>69</v>
      </c>
      <c r="L2" s="80" t="s">
        <v>73</v>
      </c>
      <c r="M2" s="117" t="s">
        <v>74</v>
      </c>
      <c r="N2" s="17" t="s">
        <v>91</v>
      </c>
      <c r="O2" s="17" t="s">
        <v>67</v>
      </c>
      <c r="P2" s="17" t="s">
        <v>68</v>
      </c>
      <c r="Q2" s="17" t="s">
        <v>69</v>
      </c>
      <c r="R2" s="17" t="s">
        <v>91</v>
      </c>
      <c r="S2" s="17" t="s">
        <v>40</v>
      </c>
      <c r="T2" s="17" t="s">
        <v>67</v>
      </c>
      <c r="U2" s="17" t="s">
        <v>170</v>
      </c>
      <c r="V2" s="17" t="s">
        <v>68</v>
      </c>
      <c r="W2" s="17" t="s">
        <v>69</v>
      </c>
      <c r="X2" s="26"/>
      <c r="Y2" s="26"/>
      <c r="Z2" s="26"/>
    </row>
    <row r="3" spans="1:26" ht="12.75">
      <c r="A3" t="s">
        <v>6</v>
      </c>
      <c r="B3" s="40">
        <v>65.5</v>
      </c>
      <c r="C3" s="1">
        <v>2</v>
      </c>
      <c r="D3" s="1"/>
      <c r="E3" s="1">
        <f aca="true" t="shared" si="0" ref="E3:E10">D3*100/C3</f>
        <v>0</v>
      </c>
      <c r="F3" s="1"/>
      <c r="G3" s="38">
        <f aca="true" t="shared" si="1" ref="G3:G10">F3*100/(F3+C3)</f>
        <v>0</v>
      </c>
      <c r="H3" s="113">
        <v>47.6</v>
      </c>
      <c r="I3" s="1">
        <v>5</v>
      </c>
      <c r="J3" s="1">
        <v>0</v>
      </c>
      <c r="K3" s="1">
        <f aca="true" t="shared" si="2" ref="K3:K10">J3*100/I3</f>
        <v>0</v>
      </c>
      <c r="L3" s="1"/>
      <c r="M3" s="38">
        <f aca="true" t="shared" si="3" ref="M3:M10">L3*100/(L3+I3)</f>
        <v>0</v>
      </c>
      <c r="N3" s="9">
        <v>53</v>
      </c>
      <c r="O3" s="1">
        <v>1</v>
      </c>
      <c r="P3" s="1">
        <v>0</v>
      </c>
      <c r="Q3" s="1">
        <f aca="true" t="shared" si="4" ref="Q3:Q19">P3*100/O3</f>
        <v>0</v>
      </c>
      <c r="R3" s="289">
        <v>34</v>
      </c>
      <c r="S3" s="14">
        <v>3</v>
      </c>
      <c r="T3" s="1">
        <v>2</v>
      </c>
      <c r="U3" s="1">
        <f>T3*100/S3</f>
        <v>66.66666666666667</v>
      </c>
      <c r="V3" s="1">
        <v>2</v>
      </c>
      <c r="W3" s="1">
        <f aca="true" t="shared" si="5" ref="W3:W28">V3*100/T3</f>
        <v>100</v>
      </c>
      <c r="X3" s="26"/>
      <c r="Y3" s="26"/>
      <c r="Z3" s="26"/>
    </row>
    <row r="4" spans="1:26" ht="12.75">
      <c r="A4" s="1" t="s">
        <v>10</v>
      </c>
      <c r="B4" s="46">
        <v>58.17</v>
      </c>
      <c r="C4" s="1">
        <v>6</v>
      </c>
      <c r="D4" s="1"/>
      <c r="E4" s="1">
        <f t="shared" si="0"/>
        <v>0</v>
      </c>
      <c r="F4" s="1"/>
      <c r="G4" s="38">
        <f t="shared" si="1"/>
        <v>0</v>
      </c>
      <c r="H4" s="114">
        <v>46.25</v>
      </c>
      <c r="I4" s="1">
        <v>4</v>
      </c>
      <c r="J4" s="1">
        <v>0</v>
      </c>
      <c r="K4" s="1">
        <f t="shared" si="2"/>
        <v>0</v>
      </c>
      <c r="L4" s="1"/>
      <c r="M4" s="38">
        <f t="shared" si="3"/>
        <v>0</v>
      </c>
      <c r="N4" s="54">
        <v>53.7</v>
      </c>
      <c r="O4" s="1">
        <v>3</v>
      </c>
      <c r="P4" s="1">
        <v>0</v>
      </c>
      <c r="Q4" s="1">
        <f t="shared" si="4"/>
        <v>0</v>
      </c>
      <c r="R4" s="290">
        <v>40</v>
      </c>
      <c r="S4" s="292">
        <v>11</v>
      </c>
      <c r="T4" s="1">
        <v>4</v>
      </c>
      <c r="U4" s="1">
        <f aca="true" t="shared" si="6" ref="U4:U27">T4*100/S4</f>
        <v>36.36363636363637</v>
      </c>
      <c r="V4" s="1">
        <v>1</v>
      </c>
      <c r="W4" s="1">
        <f t="shared" si="5"/>
        <v>25</v>
      </c>
      <c r="X4" s="26"/>
      <c r="Y4" s="26"/>
      <c r="Z4" s="26"/>
    </row>
    <row r="5" spans="1:26" ht="12.75">
      <c r="A5" s="1" t="s">
        <v>9</v>
      </c>
      <c r="B5" s="46">
        <v>51.78</v>
      </c>
      <c r="C5" s="1">
        <v>9</v>
      </c>
      <c r="D5" s="1"/>
      <c r="E5" s="1">
        <f t="shared" si="0"/>
        <v>0</v>
      </c>
      <c r="F5" s="1"/>
      <c r="G5" s="38">
        <f t="shared" si="1"/>
        <v>0</v>
      </c>
      <c r="H5" s="114">
        <v>59.14</v>
      </c>
      <c r="I5" s="1">
        <v>7</v>
      </c>
      <c r="J5" s="1">
        <v>0</v>
      </c>
      <c r="K5" s="1">
        <f t="shared" si="2"/>
        <v>0</v>
      </c>
      <c r="L5" s="1"/>
      <c r="M5" s="38">
        <f t="shared" si="3"/>
        <v>0</v>
      </c>
      <c r="N5" s="54">
        <v>54</v>
      </c>
      <c r="O5" s="1">
        <v>4</v>
      </c>
      <c r="P5" s="1">
        <v>0</v>
      </c>
      <c r="Q5" s="1">
        <f t="shared" si="4"/>
        <v>0</v>
      </c>
      <c r="R5" s="290">
        <v>40.1</v>
      </c>
      <c r="S5" s="292">
        <v>12</v>
      </c>
      <c r="T5" s="1">
        <v>10</v>
      </c>
      <c r="U5" s="1">
        <f t="shared" si="6"/>
        <v>83.33333333333333</v>
      </c>
      <c r="V5" s="1">
        <v>5</v>
      </c>
      <c r="W5" s="1">
        <f t="shared" si="5"/>
        <v>50</v>
      </c>
      <c r="X5" s="26"/>
      <c r="Y5" s="26"/>
      <c r="Z5" s="26"/>
    </row>
    <row r="6" spans="1:26" ht="12.75">
      <c r="A6" s="1" t="s">
        <v>35</v>
      </c>
      <c r="B6" s="40">
        <v>43.57</v>
      </c>
      <c r="C6" s="1">
        <v>7</v>
      </c>
      <c r="D6" s="1">
        <v>2</v>
      </c>
      <c r="E6" s="1">
        <f t="shared" si="0"/>
        <v>28.571428571428573</v>
      </c>
      <c r="F6" s="1"/>
      <c r="G6" s="38">
        <f t="shared" si="1"/>
        <v>0</v>
      </c>
      <c r="H6" s="113">
        <v>46.5</v>
      </c>
      <c r="I6" s="1">
        <v>2</v>
      </c>
      <c r="J6" s="1">
        <v>0</v>
      </c>
      <c r="K6" s="1">
        <f t="shared" si="2"/>
        <v>0</v>
      </c>
      <c r="L6" s="1"/>
      <c r="M6" s="38">
        <f t="shared" si="3"/>
        <v>0</v>
      </c>
      <c r="N6" s="9">
        <v>48</v>
      </c>
      <c r="O6" s="1">
        <v>2</v>
      </c>
      <c r="P6" s="1">
        <v>1</v>
      </c>
      <c r="Q6" s="1">
        <f t="shared" si="4"/>
        <v>50</v>
      </c>
      <c r="R6" s="289">
        <v>40.3</v>
      </c>
      <c r="S6" s="14">
        <v>7</v>
      </c>
      <c r="T6" s="1">
        <v>4</v>
      </c>
      <c r="U6" s="1">
        <f t="shared" si="6"/>
        <v>57.142857142857146</v>
      </c>
      <c r="V6" s="1">
        <v>2</v>
      </c>
      <c r="W6" s="1">
        <f t="shared" si="5"/>
        <v>50</v>
      </c>
      <c r="X6" s="26"/>
      <c r="Y6" s="26"/>
      <c r="Z6" s="26"/>
    </row>
    <row r="7" spans="1:26" ht="12.75">
      <c r="A7" s="1" t="s">
        <v>14</v>
      </c>
      <c r="B7" s="46">
        <v>59.71</v>
      </c>
      <c r="C7" s="1">
        <v>7</v>
      </c>
      <c r="D7" s="1"/>
      <c r="E7" s="1">
        <f t="shared" si="0"/>
        <v>0</v>
      </c>
      <c r="F7" s="1"/>
      <c r="G7" s="38">
        <f t="shared" si="1"/>
        <v>0</v>
      </c>
      <c r="H7" s="114">
        <v>60.75</v>
      </c>
      <c r="I7" s="1">
        <v>4</v>
      </c>
      <c r="J7" s="1">
        <v>0</v>
      </c>
      <c r="K7" s="1">
        <f t="shared" si="2"/>
        <v>0</v>
      </c>
      <c r="L7" s="1"/>
      <c r="M7" s="38">
        <f t="shared" si="3"/>
        <v>0</v>
      </c>
      <c r="N7" s="54">
        <v>64.83</v>
      </c>
      <c r="O7" s="1">
        <v>6</v>
      </c>
      <c r="P7" s="1">
        <v>0</v>
      </c>
      <c r="Q7" s="1">
        <f t="shared" si="4"/>
        <v>0</v>
      </c>
      <c r="R7" s="54">
        <v>42.8</v>
      </c>
      <c r="S7" s="54">
        <v>6</v>
      </c>
      <c r="T7" s="1">
        <v>4</v>
      </c>
      <c r="U7" s="1">
        <f t="shared" si="6"/>
        <v>66.66666666666667</v>
      </c>
      <c r="V7" s="1">
        <v>2</v>
      </c>
      <c r="W7" s="1">
        <f t="shared" si="5"/>
        <v>50</v>
      </c>
      <c r="X7" s="26"/>
      <c r="Y7" s="26"/>
      <c r="Z7" s="26"/>
    </row>
    <row r="8" spans="1:26" ht="12.75">
      <c r="A8" s="1" t="s">
        <v>2</v>
      </c>
      <c r="B8" s="46">
        <v>65</v>
      </c>
      <c r="C8" s="1">
        <v>1</v>
      </c>
      <c r="D8" s="1"/>
      <c r="E8" s="1">
        <f t="shared" si="0"/>
        <v>0</v>
      </c>
      <c r="F8" s="1"/>
      <c r="G8" s="38">
        <f t="shared" si="1"/>
        <v>0</v>
      </c>
      <c r="H8" s="114">
        <v>62.5</v>
      </c>
      <c r="I8" s="1">
        <v>2</v>
      </c>
      <c r="J8" s="1">
        <v>0</v>
      </c>
      <c r="K8" s="1">
        <f t="shared" si="2"/>
        <v>0</v>
      </c>
      <c r="L8" s="1"/>
      <c r="M8" s="38">
        <f t="shared" si="3"/>
        <v>0</v>
      </c>
      <c r="N8" s="54">
        <v>60.5</v>
      </c>
      <c r="O8" s="1">
        <v>2</v>
      </c>
      <c r="P8" s="1">
        <v>0</v>
      </c>
      <c r="Q8" s="1">
        <f t="shared" si="4"/>
        <v>0</v>
      </c>
      <c r="R8" s="54">
        <v>43.3</v>
      </c>
      <c r="S8" s="54">
        <v>3</v>
      </c>
      <c r="T8" s="1">
        <v>3</v>
      </c>
      <c r="U8" s="1">
        <f t="shared" si="6"/>
        <v>100</v>
      </c>
      <c r="V8" s="1">
        <v>1</v>
      </c>
      <c r="W8" s="1">
        <f t="shared" si="5"/>
        <v>33.333333333333336</v>
      </c>
      <c r="X8" s="206"/>
      <c r="Y8" s="201"/>
      <c r="Z8" s="26"/>
    </row>
    <row r="9" spans="1:26" ht="12.75">
      <c r="A9" s="1" t="s">
        <v>3</v>
      </c>
      <c r="B9" s="46">
        <v>50.59</v>
      </c>
      <c r="C9" s="1">
        <v>17</v>
      </c>
      <c r="D9" s="1">
        <v>1</v>
      </c>
      <c r="E9" s="1">
        <f t="shared" si="0"/>
        <v>5.882352941176471</v>
      </c>
      <c r="F9" s="1"/>
      <c r="G9" s="38">
        <f t="shared" si="1"/>
        <v>0</v>
      </c>
      <c r="H9" s="114">
        <v>52.18</v>
      </c>
      <c r="I9" s="1">
        <v>11</v>
      </c>
      <c r="J9" s="1">
        <v>1</v>
      </c>
      <c r="K9" s="1">
        <f t="shared" si="2"/>
        <v>9.090909090909092</v>
      </c>
      <c r="L9" s="1">
        <v>1</v>
      </c>
      <c r="M9" s="38">
        <f t="shared" si="3"/>
        <v>8.333333333333334</v>
      </c>
      <c r="N9" s="54">
        <v>52.4</v>
      </c>
      <c r="O9" s="1">
        <v>19</v>
      </c>
      <c r="P9" s="1">
        <v>3</v>
      </c>
      <c r="Q9" s="1">
        <f t="shared" si="4"/>
        <v>15.789473684210526</v>
      </c>
      <c r="R9" s="54">
        <v>44.1</v>
      </c>
      <c r="S9" s="54">
        <v>27</v>
      </c>
      <c r="T9" s="1">
        <v>14</v>
      </c>
      <c r="U9" s="1">
        <f t="shared" si="6"/>
        <v>51.851851851851855</v>
      </c>
      <c r="V9" s="1">
        <v>7</v>
      </c>
      <c r="W9" s="1">
        <f t="shared" si="5"/>
        <v>50</v>
      </c>
      <c r="X9" s="26"/>
      <c r="Y9" s="26"/>
      <c r="Z9" s="26"/>
    </row>
    <row r="10" spans="1:26" ht="12.75">
      <c r="A10" s="1" t="s">
        <v>33</v>
      </c>
      <c r="B10" s="46">
        <v>48.62</v>
      </c>
      <c r="C10" s="1">
        <v>13</v>
      </c>
      <c r="D10" s="1">
        <v>3</v>
      </c>
      <c r="E10" s="1">
        <f t="shared" si="0"/>
        <v>23.076923076923077</v>
      </c>
      <c r="F10" s="1"/>
      <c r="G10" s="38">
        <f t="shared" si="1"/>
        <v>0</v>
      </c>
      <c r="H10" s="114">
        <v>45.08</v>
      </c>
      <c r="I10" s="1">
        <v>13</v>
      </c>
      <c r="J10" s="1">
        <v>3</v>
      </c>
      <c r="K10" s="1">
        <f t="shared" si="2"/>
        <v>23.076923076923077</v>
      </c>
      <c r="L10" s="1"/>
      <c r="M10" s="38">
        <f t="shared" si="3"/>
        <v>0</v>
      </c>
      <c r="N10" s="54">
        <v>45.4</v>
      </c>
      <c r="O10" s="1">
        <v>5</v>
      </c>
      <c r="P10" s="1">
        <v>2</v>
      </c>
      <c r="Q10" s="1">
        <f t="shared" si="4"/>
        <v>40</v>
      </c>
      <c r="R10" s="54">
        <v>44.6</v>
      </c>
      <c r="S10" s="54">
        <v>7</v>
      </c>
      <c r="T10" s="1">
        <v>5</v>
      </c>
      <c r="U10" s="1">
        <f t="shared" si="6"/>
        <v>71.42857142857143</v>
      </c>
      <c r="V10" s="1">
        <v>2</v>
      </c>
      <c r="W10" s="1">
        <f t="shared" si="5"/>
        <v>40</v>
      </c>
      <c r="X10" s="26"/>
      <c r="Y10" s="26"/>
      <c r="Z10" s="26"/>
    </row>
    <row r="11" spans="1:26" ht="12.75">
      <c r="A11" s="1" t="s">
        <v>8</v>
      </c>
      <c r="B11" s="46"/>
      <c r="C11" s="1"/>
      <c r="D11" s="1"/>
      <c r="E11" s="1"/>
      <c r="F11" s="1"/>
      <c r="G11" s="38"/>
      <c r="H11" s="114">
        <v>49</v>
      </c>
      <c r="I11" s="1">
        <v>2</v>
      </c>
      <c r="J11" s="1">
        <v>0</v>
      </c>
      <c r="K11" s="1"/>
      <c r="L11" s="1"/>
      <c r="M11" s="38"/>
      <c r="N11" s="54">
        <v>48</v>
      </c>
      <c r="O11" s="1">
        <v>6</v>
      </c>
      <c r="P11" s="1">
        <v>1</v>
      </c>
      <c r="Q11" s="1">
        <f t="shared" si="4"/>
        <v>16.666666666666668</v>
      </c>
      <c r="R11" s="54">
        <v>45.3</v>
      </c>
      <c r="S11" s="54">
        <v>5</v>
      </c>
      <c r="T11" s="1">
        <v>4</v>
      </c>
      <c r="U11" s="1">
        <f t="shared" si="6"/>
        <v>80</v>
      </c>
      <c r="V11" s="1">
        <v>1</v>
      </c>
      <c r="W11" s="1">
        <f t="shared" si="5"/>
        <v>25</v>
      </c>
      <c r="X11" s="26"/>
      <c r="Y11" s="26"/>
      <c r="Z11" s="26"/>
    </row>
    <row r="12" spans="1:26" ht="12.75">
      <c r="A12" s="1" t="s">
        <v>16</v>
      </c>
      <c r="B12" s="40">
        <v>57</v>
      </c>
      <c r="C12" s="1">
        <v>1</v>
      </c>
      <c r="D12" s="1"/>
      <c r="E12" s="1">
        <f aca="true" t="shared" si="7" ref="E12:E19">D12*100/C12</f>
        <v>0</v>
      </c>
      <c r="F12" s="1"/>
      <c r="G12" s="38">
        <f aca="true" t="shared" si="8" ref="G12:G19">F12*100/(F12+C12)</f>
        <v>0</v>
      </c>
      <c r="H12" s="113">
        <v>49.38</v>
      </c>
      <c r="I12" s="1">
        <v>8</v>
      </c>
      <c r="J12" s="1">
        <v>0</v>
      </c>
      <c r="K12" s="1">
        <f aca="true" t="shared" si="9" ref="K12:K19">J12*100/I12</f>
        <v>0</v>
      </c>
      <c r="L12" s="1"/>
      <c r="M12" s="38">
        <f aca="true" t="shared" si="10" ref="M12:M19">L12*100/(L12+I12)</f>
        <v>0</v>
      </c>
      <c r="N12" s="9">
        <v>48.8</v>
      </c>
      <c r="O12" s="1">
        <v>8</v>
      </c>
      <c r="P12" s="1">
        <v>2</v>
      </c>
      <c r="Q12" s="1">
        <f t="shared" si="4"/>
        <v>25</v>
      </c>
      <c r="R12" s="9">
        <v>45.7</v>
      </c>
      <c r="S12" s="9">
        <v>8</v>
      </c>
      <c r="T12" s="1">
        <v>3</v>
      </c>
      <c r="U12" s="1">
        <f t="shared" si="6"/>
        <v>37.5</v>
      </c>
      <c r="V12" s="1">
        <v>1</v>
      </c>
      <c r="W12" s="1">
        <f t="shared" si="5"/>
        <v>33.333333333333336</v>
      </c>
      <c r="X12" s="206"/>
      <c r="Y12" s="201"/>
      <c r="Z12" s="26"/>
    </row>
    <row r="13" spans="1:26" ht="12.75">
      <c r="A13" s="1" t="s">
        <v>120</v>
      </c>
      <c r="B13" s="40">
        <v>59.44</v>
      </c>
      <c r="C13" s="1">
        <v>18</v>
      </c>
      <c r="D13" s="1">
        <v>2</v>
      </c>
      <c r="E13" s="1">
        <f t="shared" si="7"/>
        <v>11.11111111111111</v>
      </c>
      <c r="F13" s="1">
        <v>4</v>
      </c>
      <c r="G13" s="38">
        <f t="shared" si="8"/>
        <v>18.181818181818183</v>
      </c>
      <c r="H13" s="113">
        <v>46.25</v>
      </c>
      <c r="I13" s="1">
        <v>4</v>
      </c>
      <c r="J13" s="1">
        <v>0</v>
      </c>
      <c r="K13" s="1">
        <f t="shared" si="9"/>
        <v>0</v>
      </c>
      <c r="L13" s="1">
        <v>4</v>
      </c>
      <c r="M13" s="38">
        <f t="shared" si="10"/>
        <v>50</v>
      </c>
      <c r="N13" s="9">
        <v>54.4</v>
      </c>
      <c r="O13" s="1">
        <v>9</v>
      </c>
      <c r="P13" s="1">
        <v>1</v>
      </c>
      <c r="Q13" s="1">
        <f t="shared" si="4"/>
        <v>11.11111111111111</v>
      </c>
      <c r="R13" s="9">
        <v>47.4</v>
      </c>
      <c r="S13" s="9">
        <v>31</v>
      </c>
      <c r="T13" s="1">
        <v>17</v>
      </c>
      <c r="U13" s="1">
        <f t="shared" si="6"/>
        <v>54.83870967741935</v>
      </c>
      <c r="V13" s="1">
        <v>5</v>
      </c>
      <c r="W13" s="1">
        <f t="shared" si="5"/>
        <v>29.41176470588235</v>
      </c>
      <c r="X13" s="206"/>
      <c r="Y13" s="201"/>
      <c r="Z13" s="26"/>
    </row>
    <row r="14" spans="1:26" ht="12.75">
      <c r="A14" s="1" t="s">
        <v>1</v>
      </c>
      <c r="B14" s="46">
        <v>62</v>
      </c>
      <c r="C14" s="1">
        <v>3</v>
      </c>
      <c r="D14" s="1"/>
      <c r="E14" s="1">
        <f t="shared" si="7"/>
        <v>0</v>
      </c>
      <c r="F14" s="1"/>
      <c r="G14" s="38">
        <f t="shared" si="8"/>
        <v>0</v>
      </c>
      <c r="H14" s="114">
        <v>55.5</v>
      </c>
      <c r="I14" s="1">
        <v>2</v>
      </c>
      <c r="J14" s="1">
        <v>0</v>
      </c>
      <c r="K14" s="1">
        <f t="shared" si="9"/>
        <v>0</v>
      </c>
      <c r="L14" s="1"/>
      <c r="M14" s="38">
        <f t="shared" si="10"/>
        <v>0</v>
      </c>
      <c r="N14" s="54">
        <v>48.8</v>
      </c>
      <c r="O14" s="1">
        <v>4</v>
      </c>
      <c r="P14" s="1">
        <v>1</v>
      </c>
      <c r="Q14" s="1">
        <f t="shared" si="4"/>
        <v>25</v>
      </c>
      <c r="R14" s="54">
        <v>47.5</v>
      </c>
      <c r="S14" s="54">
        <v>6</v>
      </c>
      <c r="T14" s="1">
        <v>2</v>
      </c>
      <c r="U14" s="1">
        <f t="shared" si="6"/>
        <v>33.333333333333336</v>
      </c>
      <c r="V14" s="1">
        <v>1</v>
      </c>
      <c r="W14" s="1">
        <f t="shared" si="5"/>
        <v>50</v>
      </c>
      <c r="X14" s="26"/>
      <c r="Y14" s="26"/>
      <c r="Z14" s="26"/>
    </row>
    <row r="15" spans="1:26" ht="12.75">
      <c r="A15" s="1" t="s">
        <v>11</v>
      </c>
      <c r="B15" s="46">
        <v>56.55</v>
      </c>
      <c r="C15" s="1">
        <v>11</v>
      </c>
      <c r="D15" s="1">
        <v>1</v>
      </c>
      <c r="E15" s="1">
        <f t="shared" si="7"/>
        <v>9.090909090909092</v>
      </c>
      <c r="F15" s="1">
        <v>1</v>
      </c>
      <c r="G15" s="38">
        <f t="shared" si="8"/>
        <v>8.333333333333334</v>
      </c>
      <c r="H15" s="114">
        <v>47.69</v>
      </c>
      <c r="I15" s="1">
        <v>14</v>
      </c>
      <c r="J15" s="1">
        <v>2</v>
      </c>
      <c r="K15" s="1">
        <f t="shared" si="9"/>
        <v>14.285714285714286</v>
      </c>
      <c r="L15" s="1">
        <v>1</v>
      </c>
      <c r="M15" s="38">
        <f t="shared" si="10"/>
        <v>6.666666666666667</v>
      </c>
      <c r="N15" s="54">
        <v>46.5</v>
      </c>
      <c r="O15" s="1">
        <v>13</v>
      </c>
      <c r="P15" s="1">
        <v>4</v>
      </c>
      <c r="Q15" s="1">
        <f t="shared" si="4"/>
        <v>30.76923076923077</v>
      </c>
      <c r="R15" s="54">
        <v>48.6</v>
      </c>
      <c r="S15" s="54">
        <v>26</v>
      </c>
      <c r="T15" s="1">
        <v>11</v>
      </c>
      <c r="U15" s="1">
        <f t="shared" si="6"/>
        <v>42.30769230769231</v>
      </c>
      <c r="V15" s="1">
        <v>2</v>
      </c>
      <c r="W15" s="1">
        <f t="shared" si="5"/>
        <v>18.181818181818183</v>
      </c>
      <c r="X15" s="26"/>
      <c r="Y15" s="26"/>
      <c r="Z15" s="26"/>
    </row>
    <row r="16" spans="1:26" ht="12.75">
      <c r="A16" s="48" t="s">
        <v>140</v>
      </c>
      <c r="B16" s="49">
        <v>58.09</v>
      </c>
      <c r="C16" s="48">
        <v>185</v>
      </c>
      <c r="D16" s="48">
        <v>14</v>
      </c>
      <c r="E16" s="48">
        <f t="shared" si="7"/>
        <v>7.5675675675675675</v>
      </c>
      <c r="F16" s="48">
        <v>10</v>
      </c>
      <c r="G16" s="49">
        <f t="shared" si="8"/>
        <v>5.128205128205129</v>
      </c>
      <c r="H16" s="105">
        <v>51.46</v>
      </c>
      <c r="I16" s="48">
        <v>165</v>
      </c>
      <c r="J16" s="48">
        <v>11</v>
      </c>
      <c r="K16" s="48">
        <f t="shared" si="9"/>
        <v>6.666666666666667</v>
      </c>
      <c r="L16" s="48">
        <v>7</v>
      </c>
      <c r="M16" s="49">
        <f t="shared" si="10"/>
        <v>4.069767441860465</v>
      </c>
      <c r="N16" s="48">
        <v>53.5</v>
      </c>
      <c r="O16" s="48">
        <v>158</v>
      </c>
      <c r="P16" s="48">
        <v>20</v>
      </c>
      <c r="Q16" s="48">
        <f t="shared" si="4"/>
        <v>12.658227848101266</v>
      </c>
      <c r="R16" s="48">
        <v>48.9</v>
      </c>
      <c r="S16" s="48">
        <v>296</v>
      </c>
      <c r="T16" s="48">
        <v>151</v>
      </c>
      <c r="U16" s="48">
        <f t="shared" si="6"/>
        <v>51.013513513513516</v>
      </c>
      <c r="V16" s="48">
        <v>40</v>
      </c>
      <c r="W16" s="48">
        <f t="shared" si="5"/>
        <v>26.490066225165563</v>
      </c>
      <c r="X16" s="26"/>
      <c r="Y16" s="26"/>
      <c r="Z16" s="26"/>
    </row>
    <row r="17" spans="1:26" ht="12.75">
      <c r="A17" s="1" t="s">
        <v>4</v>
      </c>
      <c r="B17" s="46">
        <v>55.45</v>
      </c>
      <c r="C17" s="1">
        <v>11</v>
      </c>
      <c r="D17" s="1">
        <v>1</v>
      </c>
      <c r="E17" s="1">
        <f t="shared" si="7"/>
        <v>9.090909090909092</v>
      </c>
      <c r="F17" s="1"/>
      <c r="G17" s="38">
        <f t="shared" si="8"/>
        <v>0</v>
      </c>
      <c r="H17" s="114">
        <v>51.9</v>
      </c>
      <c r="I17" s="1">
        <v>10</v>
      </c>
      <c r="J17" s="1">
        <v>0</v>
      </c>
      <c r="K17" s="1">
        <f t="shared" si="9"/>
        <v>0</v>
      </c>
      <c r="L17" s="1"/>
      <c r="M17" s="38">
        <f t="shared" si="10"/>
        <v>0</v>
      </c>
      <c r="N17" s="54">
        <v>58.6</v>
      </c>
      <c r="O17" s="1">
        <v>9</v>
      </c>
      <c r="P17" s="1">
        <v>1</v>
      </c>
      <c r="Q17" s="1">
        <f t="shared" si="4"/>
        <v>11.11111111111111</v>
      </c>
      <c r="R17" s="54">
        <v>49.2</v>
      </c>
      <c r="S17" s="54">
        <v>14</v>
      </c>
      <c r="T17" s="1">
        <v>5</v>
      </c>
      <c r="U17" s="1">
        <f t="shared" si="6"/>
        <v>35.714285714285715</v>
      </c>
      <c r="V17" s="1">
        <v>2</v>
      </c>
      <c r="W17" s="1">
        <f t="shared" si="5"/>
        <v>40</v>
      </c>
      <c r="X17" s="26"/>
      <c r="Y17" s="26"/>
      <c r="Z17" s="26"/>
    </row>
    <row r="18" spans="1:26" ht="12.75">
      <c r="A18" s="1" t="s">
        <v>30</v>
      </c>
      <c r="B18" s="46">
        <v>60.1</v>
      </c>
      <c r="C18" s="1">
        <v>20</v>
      </c>
      <c r="D18" s="1">
        <v>1</v>
      </c>
      <c r="E18" s="1">
        <f t="shared" si="7"/>
        <v>5</v>
      </c>
      <c r="F18" s="1">
        <v>3</v>
      </c>
      <c r="G18" s="38">
        <f t="shared" si="8"/>
        <v>13.043478260869565</v>
      </c>
      <c r="H18" s="114">
        <v>50.43</v>
      </c>
      <c r="I18" s="1">
        <v>21</v>
      </c>
      <c r="J18" s="1">
        <v>1</v>
      </c>
      <c r="K18" s="1">
        <f t="shared" si="9"/>
        <v>4.761904761904762</v>
      </c>
      <c r="L18" s="1"/>
      <c r="M18" s="38">
        <f t="shared" si="10"/>
        <v>0</v>
      </c>
      <c r="N18" s="54">
        <v>52.4</v>
      </c>
      <c r="O18" s="1">
        <v>17</v>
      </c>
      <c r="P18" s="1">
        <v>1</v>
      </c>
      <c r="Q18" s="1">
        <f t="shared" si="4"/>
        <v>5.882352941176471</v>
      </c>
      <c r="R18" s="54">
        <v>50</v>
      </c>
      <c r="S18" s="54">
        <v>36</v>
      </c>
      <c r="T18" s="1">
        <v>18</v>
      </c>
      <c r="U18" s="1">
        <f t="shared" si="6"/>
        <v>50</v>
      </c>
      <c r="V18" s="1">
        <v>4</v>
      </c>
      <c r="W18" s="1">
        <f t="shared" si="5"/>
        <v>22.22222222222222</v>
      </c>
      <c r="X18" s="26"/>
      <c r="Y18" s="26"/>
      <c r="Z18" s="26"/>
    </row>
    <row r="19" spans="1:26" ht="12.75">
      <c r="A19" s="1" t="s">
        <v>15</v>
      </c>
      <c r="B19" s="40">
        <v>59.79</v>
      </c>
      <c r="C19" s="1">
        <v>14</v>
      </c>
      <c r="D19" s="1">
        <v>2</v>
      </c>
      <c r="E19" s="1">
        <f t="shared" si="7"/>
        <v>14.285714285714286</v>
      </c>
      <c r="F19" s="1"/>
      <c r="G19" s="38">
        <f t="shared" si="8"/>
        <v>0</v>
      </c>
      <c r="H19" s="9">
        <v>54.07</v>
      </c>
      <c r="I19" s="1">
        <v>15</v>
      </c>
      <c r="J19" s="1">
        <v>1</v>
      </c>
      <c r="K19" s="1">
        <f t="shared" si="9"/>
        <v>6.666666666666667</v>
      </c>
      <c r="L19" s="1">
        <v>1</v>
      </c>
      <c r="M19" s="38">
        <f t="shared" si="10"/>
        <v>6.25</v>
      </c>
      <c r="N19" s="208">
        <v>54.5</v>
      </c>
      <c r="O19" s="1">
        <v>12</v>
      </c>
      <c r="P19" s="1">
        <v>3</v>
      </c>
      <c r="Q19" s="1">
        <f t="shared" si="4"/>
        <v>25</v>
      </c>
      <c r="R19" s="208">
        <v>51</v>
      </c>
      <c r="S19" s="9">
        <v>18</v>
      </c>
      <c r="T19" s="1">
        <v>9</v>
      </c>
      <c r="U19" s="1">
        <f t="shared" si="6"/>
        <v>50</v>
      </c>
      <c r="V19" s="1">
        <v>1</v>
      </c>
      <c r="W19" s="1">
        <f t="shared" si="5"/>
        <v>11.11111111111111</v>
      </c>
      <c r="X19" s="26"/>
      <c r="Y19" s="26"/>
      <c r="Z19" s="26"/>
    </row>
    <row r="20" spans="1:26" ht="12.75">
      <c r="A20" s="1" t="s">
        <v>29</v>
      </c>
      <c r="B20" s="46"/>
      <c r="C20" s="1"/>
      <c r="D20" s="1"/>
      <c r="E20" s="1"/>
      <c r="F20" s="1"/>
      <c r="G20" s="38"/>
      <c r="H20" s="114"/>
      <c r="I20" s="1"/>
      <c r="J20" s="1"/>
      <c r="K20" s="1"/>
      <c r="L20" s="1"/>
      <c r="M20" s="38"/>
      <c r="N20" s="54"/>
      <c r="O20" s="1"/>
      <c r="P20" s="1"/>
      <c r="Q20" s="1"/>
      <c r="R20" s="54">
        <v>53</v>
      </c>
      <c r="S20" s="54">
        <v>4</v>
      </c>
      <c r="T20" s="1">
        <v>1</v>
      </c>
      <c r="U20" s="1">
        <f t="shared" si="6"/>
        <v>25</v>
      </c>
      <c r="V20" s="1">
        <v>0</v>
      </c>
      <c r="W20" s="1">
        <f t="shared" si="5"/>
        <v>0</v>
      </c>
      <c r="X20" s="26"/>
      <c r="Y20" s="127"/>
      <c r="Z20" s="26"/>
    </row>
    <row r="21" spans="1:26" ht="12.75">
      <c r="A21" s="16" t="s">
        <v>114</v>
      </c>
      <c r="B21" s="39"/>
      <c r="C21" s="16"/>
      <c r="D21" s="16"/>
      <c r="E21" s="16"/>
      <c r="F21" s="16"/>
      <c r="G21" s="39"/>
      <c r="H21" s="132">
        <v>53.88</v>
      </c>
      <c r="I21" s="16"/>
      <c r="J21" s="16"/>
      <c r="K21" s="16">
        <v>6.4</v>
      </c>
      <c r="L21" s="16"/>
      <c r="M21" s="39"/>
      <c r="N21" s="16">
        <v>55.2</v>
      </c>
      <c r="O21" s="16"/>
      <c r="P21" s="16"/>
      <c r="Q21" s="16">
        <v>13</v>
      </c>
      <c r="R21" s="16">
        <v>53.61</v>
      </c>
      <c r="S21" s="16"/>
      <c r="T21" s="16"/>
      <c r="U21" s="16"/>
      <c r="V21" s="16"/>
      <c r="W21" s="16"/>
      <c r="X21" s="26"/>
      <c r="Y21" s="127"/>
      <c r="Z21" s="26"/>
    </row>
    <row r="22" spans="1:26" ht="12.75">
      <c r="A22" s="1" t="s">
        <v>5</v>
      </c>
      <c r="B22" s="46">
        <v>63</v>
      </c>
      <c r="C22" s="1">
        <v>6</v>
      </c>
      <c r="D22" s="1"/>
      <c r="E22" s="1">
        <f>D22*100/C22</f>
        <v>0</v>
      </c>
      <c r="F22" s="1"/>
      <c r="G22" s="38">
        <f>F22*100/(F22+C22)</f>
        <v>0</v>
      </c>
      <c r="H22" s="114">
        <v>47.5</v>
      </c>
      <c r="I22" s="1">
        <v>2</v>
      </c>
      <c r="J22" s="1">
        <v>0</v>
      </c>
      <c r="K22" s="1">
        <f>J22*100/I22</f>
        <v>0</v>
      </c>
      <c r="L22" s="1"/>
      <c r="M22" s="38">
        <f>L22*100/(L22+I22)</f>
        <v>0</v>
      </c>
      <c r="N22" s="54">
        <v>49</v>
      </c>
      <c r="O22" s="1">
        <v>2</v>
      </c>
      <c r="P22" s="1">
        <v>0</v>
      </c>
      <c r="Q22" s="1">
        <f>P22*100/O22</f>
        <v>0</v>
      </c>
      <c r="R22" s="54">
        <v>54</v>
      </c>
      <c r="S22" s="54">
        <v>11</v>
      </c>
      <c r="T22" s="1">
        <v>8</v>
      </c>
      <c r="U22" s="1">
        <f t="shared" si="6"/>
        <v>72.72727272727273</v>
      </c>
      <c r="V22" s="1">
        <v>1</v>
      </c>
      <c r="W22" s="1">
        <f t="shared" si="5"/>
        <v>12.5</v>
      </c>
      <c r="X22" s="26"/>
      <c r="Y22" s="26"/>
      <c r="Z22" s="26"/>
    </row>
    <row r="23" spans="1:26" ht="12.75">
      <c r="A23" s="1" t="s">
        <v>36</v>
      </c>
      <c r="B23" s="46">
        <v>63.25</v>
      </c>
      <c r="C23" s="1">
        <v>4</v>
      </c>
      <c r="D23" s="1"/>
      <c r="E23" s="1">
        <f>D23*100/C23</f>
        <v>0</v>
      </c>
      <c r="F23" s="1">
        <v>2</v>
      </c>
      <c r="G23" s="38">
        <f>F23*100/(F23+C23)</f>
        <v>33.333333333333336</v>
      </c>
      <c r="H23" s="54">
        <v>52</v>
      </c>
      <c r="I23" s="1">
        <v>14</v>
      </c>
      <c r="J23" s="1">
        <v>1</v>
      </c>
      <c r="K23" s="1">
        <f>J23*100/I23</f>
        <v>7.142857142857143</v>
      </c>
      <c r="L23" s="1"/>
      <c r="M23" s="38">
        <f>L23*100/(L23+I23)</f>
        <v>0</v>
      </c>
      <c r="N23" s="291">
        <v>55.1</v>
      </c>
      <c r="O23" s="1">
        <v>16</v>
      </c>
      <c r="P23" s="1">
        <v>0</v>
      </c>
      <c r="Q23" s="1">
        <f>P23*100/O23</f>
        <v>0</v>
      </c>
      <c r="R23" s="291">
        <v>55.6</v>
      </c>
      <c r="S23" s="54">
        <v>22</v>
      </c>
      <c r="T23" s="1">
        <v>7</v>
      </c>
      <c r="U23" s="1">
        <f t="shared" si="6"/>
        <v>31.818181818181817</v>
      </c>
      <c r="V23" s="1">
        <v>0</v>
      </c>
      <c r="W23" s="1">
        <f t="shared" si="5"/>
        <v>0</v>
      </c>
      <c r="X23" s="26"/>
      <c r="Y23" s="26"/>
      <c r="Z23" s="26"/>
    </row>
    <row r="24" spans="1:26" ht="12.75">
      <c r="A24" s="1" t="s">
        <v>0</v>
      </c>
      <c r="B24" s="40">
        <v>66.29</v>
      </c>
      <c r="C24" s="1">
        <v>7</v>
      </c>
      <c r="D24" s="1"/>
      <c r="E24" s="1">
        <f>D24*100/C24</f>
        <v>0</v>
      </c>
      <c r="F24" s="1"/>
      <c r="G24" s="38">
        <f>F24*100/(F24+C24)</f>
        <v>0</v>
      </c>
      <c r="H24" s="113">
        <v>44.22</v>
      </c>
      <c r="I24" s="1">
        <v>9</v>
      </c>
      <c r="J24" s="1">
        <v>2</v>
      </c>
      <c r="K24" s="1">
        <f>J24*100/I24</f>
        <v>22.22222222222222</v>
      </c>
      <c r="L24" s="1"/>
      <c r="M24" s="38">
        <f>L24*100/(L24+I24)</f>
        <v>0</v>
      </c>
      <c r="N24" s="9">
        <v>46.3</v>
      </c>
      <c r="O24" s="1">
        <v>9</v>
      </c>
      <c r="P24" s="1">
        <v>1</v>
      </c>
      <c r="Q24" s="1">
        <f>P24*100/O24</f>
        <v>11.11111111111111</v>
      </c>
      <c r="R24" s="9">
        <v>56</v>
      </c>
      <c r="S24" s="9">
        <v>11</v>
      </c>
      <c r="T24" s="1">
        <v>1</v>
      </c>
      <c r="U24" s="1">
        <f t="shared" si="6"/>
        <v>9.090909090909092</v>
      </c>
      <c r="V24" s="1">
        <v>0</v>
      </c>
      <c r="W24" s="1">
        <f t="shared" si="5"/>
        <v>0</v>
      </c>
      <c r="X24" s="26"/>
      <c r="Y24" s="26"/>
      <c r="Z24" s="26"/>
    </row>
    <row r="25" spans="1:26" ht="12.75">
      <c r="A25" s="1" t="s">
        <v>12</v>
      </c>
      <c r="B25" s="46">
        <v>67.87</v>
      </c>
      <c r="C25" s="1">
        <v>15</v>
      </c>
      <c r="D25" s="1"/>
      <c r="E25" s="1">
        <f>D25*100/C25</f>
        <v>0</v>
      </c>
      <c r="F25" s="1"/>
      <c r="G25" s="38">
        <f>F25*100/(F25+C25)</f>
        <v>0</v>
      </c>
      <c r="H25" s="114">
        <v>60.56</v>
      </c>
      <c r="I25" s="1">
        <v>9</v>
      </c>
      <c r="J25" s="1">
        <v>0</v>
      </c>
      <c r="K25" s="1">
        <f>J25*100/I25</f>
        <v>0</v>
      </c>
      <c r="L25" s="1"/>
      <c r="M25" s="38">
        <f>L25*100/(L25+I25)</f>
        <v>0</v>
      </c>
      <c r="N25" s="54">
        <v>62</v>
      </c>
      <c r="O25" s="1">
        <v>6</v>
      </c>
      <c r="P25" s="1">
        <v>0</v>
      </c>
      <c r="Q25" s="1">
        <f>P25*100/O25</f>
        <v>0</v>
      </c>
      <c r="R25" s="54">
        <v>57.7</v>
      </c>
      <c r="S25" s="54">
        <v>13</v>
      </c>
      <c r="T25" s="1">
        <v>10</v>
      </c>
      <c r="U25" s="1">
        <f t="shared" si="6"/>
        <v>76.92307692307692</v>
      </c>
      <c r="V25" s="1">
        <v>0</v>
      </c>
      <c r="W25" s="1">
        <f t="shared" si="5"/>
        <v>0</v>
      </c>
      <c r="X25" s="26"/>
      <c r="Y25" s="26"/>
      <c r="Z25" s="26"/>
    </row>
    <row r="26" spans="1:26" ht="12.75">
      <c r="A26" s="1" t="s">
        <v>7</v>
      </c>
      <c r="B26" s="46"/>
      <c r="C26" s="1"/>
      <c r="D26" s="1"/>
      <c r="E26" s="1"/>
      <c r="F26" s="1"/>
      <c r="G26" s="38"/>
      <c r="H26" s="114"/>
      <c r="I26" s="1"/>
      <c r="J26" s="1"/>
      <c r="K26" s="1"/>
      <c r="L26" s="1"/>
      <c r="M26" s="38"/>
      <c r="N26" s="54"/>
      <c r="O26" s="1"/>
      <c r="P26" s="1"/>
      <c r="Q26" s="1"/>
      <c r="R26" s="54">
        <v>59.3</v>
      </c>
      <c r="S26" s="54">
        <v>8</v>
      </c>
      <c r="T26" s="1">
        <v>4</v>
      </c>
      <c r="U26" s="1">
        <f t="shared" si="6"/>
        <v>50</v>
      </c>
      <c r="V26" s="1">
        <v>0</v>
      </c>
      <c r="W26" s="1">
        <f t="shared" si="5"/>
        <v>0</v>
      </c>
      <c r="X26" s="26"/>
      <c r="Y26" s="26"/>
      <c r="Z26" s="26"/>
    </row>
    <row r="27" spans="1:26" ht="12.75">
      <c r="A27" s="1" t="s">
        <v>13</v>
      </c>
      <c r="B27" s="40">
        <v>59</v>
      </c>
      <c r="C27" s="1">
        <v>3</v>
      </c>
      <c r="D27" s="1"/>
      <c r="E27" s="1">
        <f>D27*100/C27</f>
        <v>0</v>
      </c>
      <c r="F27" s="1"/>
      <c r="G27" s="38">
        <f>F27*100/(F27+C27)</f>
        <v>0</v>
      </c>
      <c r="H27" s="113">
        <v>56</v>
      </c>
      <c r="I27" s="1">
        <v>5</v>
      </c>
      <c r="J27" s="1">
        <v>0</v>
      </c>
      <c r="K27" s="1">
        <f>J27*100/I27</f>
        <v>0</v>
      </c>
      <c r="L27" s="1"/>
      <c r="M27" s="38">
        <f>L27*100/(L27+I27)</f>
        <v>0</v>
      </c>
      <c r="N27" s="9">
        <v>68.25</v>
      </c>
      <c r="O27" s="1">
        <v>4</v>
      </c>
      <c r="P27" s="1">
        <v>0</v>
      </c>
      <c r="Q27" s="1">
        <f>P27*100/O27</f>
        <v>0</v>
      </c>
      <c r="R27" s="9">
        <v>70.4</v>
      </c>
      <c r="S27" s="9">
        <v>7</v>
      </c>
      <c r="T27" s="1">
        <v>5</v>
      </c>
      <c r="U27" s="1">
        <f t="shared" si="6"/>
        <v>71.42857142857143</v>
      </c>
      <c r="V27" s="1">
        <v>0</v>
      </c>
      <c r="W27" s="1">
        <f t="shared" si="5"/>
        <v>0</v>
      </c>
      <c r="X27" s="26"/>
      <c r="Y27" s="26"/>
      <c r="Z27" s="26"/>
    </row>
    <row r="28" spans="1:26" ht="12.75">
      <c r="A28" s="48" t="s">
        <v>139</v>
      </c>
      <c r="B28" s="207"/>
      <c r="C28" s="4"/>
      <c r="D28" s="4"/>
      <c r="E28" s="4"/>
      <c r="F28" s="4"/>
      <c r="G28" s="41"/>
      <c r="H28" s="105"/>
      <c r="I28" s="48"/>
      <c r="J28" s="48"/>
      <c r="K28" s="48"/>
      <c r="L28" s="48"/>
      <c r="M28" s="49"/>
      <c r="N28" s="48">
        <v>52.86</v>
      </c>
      <c r="O28" s="48">
        <v>160</v>
      </c>
      <c r="P28" s="48">
        <v>21</v>
      </c>
      <c r="Q28" s="48">
        <f>P28*100/O28</f>
        <v>13.125</v>
      </c>
      <c r="R28" s="48"/>
      <c r="S28" s="48"/>
      <c r="T28" s="48"/>
      <c r="U28" s="48"/>
      <c r="V28" s="48"/>
      <c r="W28" s="48" t="e">
        <f t="shared" si="5"/>
        <v>#DIV/0!</v>
      </c>
      <c r="X28" s="26"/>
      <c r="Y28" s="26"/>
      <c r="Z28" s="26"/>
    </row>
    <row r="29" spans="24:26" ht="12.75">
      <c r="X29" s="26"/>
      <c r="Y29" s="26"/>
      <c r="Z29" s="26"/>
    </row>
    <row r="30" spans="18:26" ht="12.75">
      <c r="R30" s="26"/>
      <c r="S30" s="26"/>
      <c r="T30" s="26"/>
      <c r="U30" s="26"/>
      <c r="V30" s="26"/>
      <c r="W30" s="26"/>
      <c r="X30" s="26"/>
      <c r="Y30" s="26"/>
      <c r="Z30" s="26"/>
    </row>
    <row r="35" spans="2:3" ht="12.75">
      <c r="B35">
        <v>2013</v>
      </c>
      <c r="C35">
        <v>2014</v>
      </c>
    </row>
    <row r="36" spans="1:3" ht="12.75">
      <c r="A36" s="10"/>
      <c r="B36" s="141">
        <v>66.29</v>
      </c>
      <c r="C36" s="113">
        <v>44.22</v>
      </c>
    </row>
    <row r="37" spans="1:3" ht="12.75">
      <c r="A37" s="10"/>
      <c r="B37" s="194">
        <v>48.62</v>
      </c>
      <c r="C37" s="114">
        <v>45.08</v>
      </c>
    </row>
    <row r="38" spans="1:3" ht="12.75">
      <c r="A38" s="10"/>
      <c r="B38" s="194">
        <v>58.17</v>
      </c>
      <c r="C38" s="114">
        <v>46.25</v>
      </c>
    </row>
    <row r="39" spans="1:3" ht="12.75">
      <c r="A39" s="10"/>
      <c r="B39" s="141">
        <v>59.44</v>
      </c>
      <c r="C39" s="113">
        <v>46.25</v>
      </c>
    </row>
    <row r="40" spans="1:3" ht="12.75">
      <c r="A40" s="10"/>
      <c r="B40" s="141">
        <v>43.57</v>
      </c>
      <c r="C40" s="113">
        <v>46.5</v>
      </c>
    </row>
    <row r="41" spans="1:3" ht="12.75">
      <c r="A41" s="10"/>
      <c r="B41" s="194">
        <v>63</v>
      </c>
      <c r="C41" s="114">
        <v>47.5</v>
      </c>
    </row>
    <row r="42" spans="1:3" ht="12.75">
      <c r="A42" s="10"/>
      <c r="B42" s="141">
        <v>65.5</v>
      </c>
      <c r="C42" s="113">
        <v>47.6</v>
      </c>
    </row>
    <row r="43" spans="1:3" ht="12.75">
      <c r="A43" s="10"/>
      <c r="B43" s="194"/>
      <c r="C43" s="114">
        <v>49</v>
      </c>
    </row>
    <row r="44" spans="1:3" ht="12.75">
      <c r="A44" s="10"/>
      <c r="B44" s="194">
        <v>56.55</v>
      </c>
      <c r="C44" s="114">
        <v>49.64</v>
      </c>
    </row>
    <row r="45" spans="1:3" ht="12.75">
      <c r="A45" s="10"/>
      <c r="B45" s="141">
        <v>57</v>
      </c>
      <c r="C45" s="113">
        <v>49.38</v>
      </c>
    </row>
    <row r="46" spans="1:3" ht="12.75">
      <c r="A46" s="10"/>
      <c r="B46" s="194">
        <v>60.1</v>
      </c>
      <c r="C46" s="114">
        <v>50.43</v>
      </c>
    </row>
    <row r="47" spans="1:3" ht="12.75">
      <c r="A47" s="124"/>
      <c r="B47" s="142">
        <v>58.09</v>
      </c>
      <c r="C47" s="105">
        <v>51.18</v>
      </c>
    </row>
    <row r="48" spans="1:3" ht="12.75">
      <c r="A48" s="10"/>
      <c r="B48" s="194">
        <v>55.45</v>
      </c>
      <c r="C48" s="114">
        <v>51.9</v>
      </c>
    </row>
    <row r="49" spans="1:3" ht="12.75">
      <c r="A49" s="10"/>
      <c r="B49" s="194">
        <v>63.25</v>
      </c>
      <c r="C49" s="114">
        <v>52</v>
      </c>
    </row>
    <row r="50" spans="1:3" ht="12.75">
      <c r="A50" s="10"/>
      <c r="B50" s="194">
        <v>50.59</v>
      </c>
      <c r="C50" s="114">
        <v>52.18</v>
      </c>
    </row>
    <row r="51" spans="1:3" ht="12.75">
      <c r="A51" s="10"/>
      <c r="B51" s="141">
        <v>59.79</v>
      </c>
      <c r="C51" s="113">
        <v>54.07</v>
      </c>
    </row>
    <row r="52" spans="1:3" ht="12.75">
      <c r="A52" s="10"/>
      <c r="B52" s="194">
        <v>62</v>
      </c>
      <c r="C52" s="114">
        <v>55.5</v>
      </c>
    </row>
    <row r="53" spans="1:3" ht="12.75">
      <c r="A53" s="10"/>
      <c r="B53" s="141">
        <v>59</v>
      </c>
      <c r="C53" s="113">
        <v>56</v>
      </c>
    </row>
    <row r="54" spans="1:3" ht="12.75">
      <c r="A54" s="10"/>
      <c r="B54" s="194">
        <v>70</v>
      </c>
      <c r="C54" s="114">
        <v>57</v>
      </c>
    </row>
    <row r="55" spans="1:3" ht="12.75">
      <c r="A55" s="10"/>
      <c r="B55" s="194">
        <v>51.78</v>
      </c>
      <c r="C55" s="114">
        <v>59.14</v>
      </c>
    </row>
    <row r="56" spans="1:3" ht="12.75">
      <c r="A56" s="10"/>
      <c r="B56" s="194">
        <v>67.87</v>
      </c>
      <c r="C56" s="114">
        <v>60.56</v>
      </c>
    </row>
    <row r="57" spans="1:3" ht="12.75">
      <c r="A57" s="10"/>
      <c r="B57" s="194">
        <v>59.71</v>
      </c>
      <c r="C57" s="54">
        <v>60.75</v>
      </c>
    </row>
    <row r="58" spans="1:3" ht="12.75">
      <c r="A58" s="10"/>
      <c r="B58" s="194">
        <v>65</v>
      </c>
      <c r="C58" s="54">
        <v>62.5</v>
      </c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</sheetData>
  <sheetProtection/>
  <autoFilter ref="R2:R28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Userruo</cp:lastModifiedBy>
  <cp:lastPrinted>2016-07-15T06:40:37Z</cp:lastPrinted>
  <dcterms:created xsi:type="dcterms:W3CDTF">1996-10-08T23:32:33Z</dcterms:created>
  <dcterms:modified xsi:type="dcterms:W3CDTF">2016-08-26T04:28:53Z</dcterms:modified>
  <cp:category/>
  <cp:version/>
  <cp:contentType/>
  <cp:contentStatus/>
</cp:coreProperties>
</file>